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Password="E6B0" lockStructure="1"/>
  <bookViews>
    <workbookView xWindow="240" yWindow="105" windowWidth="14805" windowHeight="8010" tabRatio="407" activeTab="3"/>
  </bookViews>
  <sheets>
    <sheet name="说明" sheetId="2" r:id="rId1"/>
    <sheet name="固定利率还贷列表" sheetId="1" r:id="rId2"/>
    <sheet name="LPR还贷列表公式" sheetId="3" r:id="rId3"/>
    <sheet name="LPR还贷列表 (本人还贷记录)" sheetId="4" r:id="rId4"/>
  </sheets>
  <calcPr calcId="144525"/>
</workbook>
</file>

<file path=xl/calcChain.xml><?xml version="1.0" encoding="utf-8"?>
<calcChain xmlns="http://schemas.openxmlformats.org/spreadsheetml/2006/main">
  <c r="E9" i="4" l="1"/>
  <c r="F8" i="4"/>
  <c r="G8" i="4" s="1"/>
  <c r="E8" i="4"/>
  <c r="K4" i="4"/>
  <c r="J4" i="4"/>
  <c r="N8" i="4" s="1"/>
  <c r="U8" i="4" l="1"/>
  <c r="O8" i="4"/>
  <c r="M8" i="4"/>
  <c r="I8" i="4"/>
  <c r="H8" i="4"/>
  <c r="E10" i="4"/>
  <c r="F9" i="4"/>
  <c r="G9" i="4" s="1"/>
  <c r="C4" i="1"/>
  <c r="J8" i="4" l="1"/>
  <c r="Q8" i="4"/>
  <c r="S8" i="4"/>
  <c r="T8" i="4"/>
  <c r="V8" i="4"/>
  <c r="V9" i="4"/>
  <c r="L9" i="4"/>
  <c r="N9" i="4"/>
  <c r="M9" i="4"/>
  <c r="O9" i="4"/>
  <c r="E11" i="4"/>
  <c r="F10" i="4"/>
  <c r="G10" i="4" s="1"/>
  <c r="J4" i="3"/>
  <c r="N8" i="3" s="1"/>
  <c r="E8" i="3"/>
  <c r="E9" i="3" s="1"/>
  <c r="F9" i="3" s="1"/>
  <c r="G9" i="3" s="1"/>
  <c r="M4" i="1"/>
  <c r="N3" i="1"/>
  <c r="N2" i="1"/>
  <c r="T9" i="4" l="1"/>
  <c r="O10" i="4"/>
  <c r="M10" i="4"/>
  <c r="L10" i="4"/>
  <c r="N10" i="4"/>
  <c r="E12" i="4"/>
  <c r="F11" i="4"/>
  <c r="G11" i="4" s="1"/>
  <c r="R8" i="4"/>
  <c r="K8" i="4"/>
  <c r="U10" i="4"/>
  <c r="U9" i="4"/>
  <c r="T10" i="4"/>
  <c r="F8" i="3"/>
  <c r="G8" i="3" s="1"/>
  <c r="K4" i="3"/>
  <c r="E10" i="3"/>
  <c r="F10" i="3" s="1"/>
  <c r="G10" i="3" s="1"/>
  <c r="U8" i="3"/>
  <c r="O8" i="3"/>
  <c r="M9" i="3" s="1"/>
  <c r="M186" i="1"/>
  <c r="N186" i="1"/>
  <c r="O186" i="1"/>
  <c r="P186" i="1"/>
  <c r="Q186" i="1"/>
  <c r="R186" i="1"/>
  <c r="M187" i="1"/>
  <c r="N187" i="1"/>
  <c r="O187" i="1"/>
  <c r="P187" i="1"/>
  <c r="Q187" i="1"/>
  <c r="R187" i="1"/>
  <c r="M188" i="1"/>
  <c r="N188" i="1"/>
  <c r="O188" i="1"/>
  <c r="P188" i="1"/>
  <c r="Q188" i="1"/>
  <c r="R188" i="1"/>
  <c r="M189" i="1"/>
  <c r="N189" i="1"/>
  <c r="O189" i="1"/>
  <c r="P189" i="1"/>
  <c r="Q189" i="1"/>
  <c r="R189" i="1"/>
  <c r="M190" i="1"/>
  <c r="N190" i="1"/>
  <c r="O190" i="1"/>
  <c r="P190" i="1"/>
  <c r="Q190" i="1"/>
  <c r="R190" i="1"/>
  <c r="M191" i="1"/>
  <c r="N191" i="1"/>
  <c r="O191" i="1"/>
  <c r="P191" i="1"/>
  <c r="Q191" i="1"/>
  <c r="R191" i="1"/>
  <c r="M192" i="1"/>
  <c r="N192" i="1"/>
  <c r="O192" i="1"/>
  <c r="P192" i="1"/>
  <c r="Q192" i="1"/>
  <c r="R192" i="1"/>
  <c r="M193" i="1"/>
  <c r="N193" i="1"/>
  <c r="O193" i="1"/>
  <c r="P193" i="1"/>
  <c r="Q193" i="1"/>
  <c r="R193" i="1"/>
  <c r="M194" i="1"/>
  <c r="N194" i="1"/>
  <c r="O194" i="1"/>
  <c r="P194" i="1"/>
  <c r="Q194" i="1"/>
  <c r="R194" i="1"/>
  <c r="M195" i="1"/>
  <c r="N195" i="1"/>
  <c r="O195" i="1"/>
  <c r="P195" i="1"/>
  <c r="Q195" i="1"/>
  <c r="R195" i="1"/>
  <c r="M196" i="1"/>
  <c r="N196" i="1"/>
  <c r="O196" i="1"/>
  <c r="P196" i="1"/>
  <c r="Q196" i="1"/>
  <c r="R196" i="1"/>
  <c r="M197" i="1"/>
  <c r="N197" i="1"/>
  <c r="O197" i="1"/>
  <c r="P197" i="1"/>
  <c r="Q197" i="1"/>
  <c r="R197" i="1"/>
  <c r="M198" i="1"/>
  <c r="N198" i="1"/>
  <c r="O198" i="1"/>
  <c r="P198" i="1"/>
  <c r="Q198" i="1"/>
  <c r="R198" i="1"/>
  <c r="M199" i="1"/>
  <c r="N199" i="1"/>
  <c r="O199" i="1"/>
  <c r="P199" i="1"/>
  <c r="Q199" i="1"/>
  <c r="R199" i="1"/>
  <c r="M200" i="1"/>
  <c r="N200" i="1"/>
  <c r="O200" i="1"/>
  <c r="P200" i="1"/>
  <c r="Q200" i="1"/>
  <c r="R200" i="1"/>
  <c r="M201" i="1"/>
  <c r="N201" i="1"/>
  <c r="O201" i="1"/>
  <c r="P201" i="1"/>
  <c r="Q201" i="1"/>
  <c r="R201" i="1"/>
  <c r="M202" i="1"/>
  <c r="N202" i="1"/>
  <c r="O202" i="1"/>
  <c r="P202" i="1"/>
  <c r="Q202" i="1"/>
  <c r="R202" i="1"/>
  <c r="M203" i="1"/>
  <c r="N203" i="1"/>
  <c r="O203" i="1"/>
  <c r="P203" i="1"/>
  <c r="Q203" i="1"/>
  <c r="R203" i="1"/>
  <c r="M204" i="1"/>
  <c r="N204" i="1"/>
  <c r="O204" i="1"/>
  <c r="P204" i="1"/>
  <c r="Q204" i="1"/>
  <c r="R204" i="1"/>
  <c r="M205" i="1"/>
  <c r="N205" i="1"/>
  <c r="O205" i="1"/>
  <c r="P205" i="1"/>
  <c r="Q205" i="1"/>
  <c r="R205" i="1"/>
  <c r="M206" i="1"/>
  <c r="N206" i="1"/>
  <c r="O206" i="1"/>
  <c r="P206" i="1"/>
  <c r="Q206" i="1"/>
  <c r="R206" i="1"/>
  <c r="M207" i="1"/>
  <c r="N207" i="1"/>
  <c r="O207" i="1"/>
  <c r="P207" i="1"/>
  <c r="Q207" i="1"/>
  <c r="R207" i="1"/>
  <c r="M208" i="1"/>
  <c r="N208" i="1"/>
  <c r="O208" i="1"/>
  <c r="P208" i="1"/>
  <c r="Q208" i="1"/>
  <c r="R208" i="1"/>
  <c r="M209" i="1"/>
  <c r="N209" i="1"/>
  <c r="O209" i="1"/>
  <c r="P209" i="1"/>
  <c r="Q209" i="1"/>
  <c r="R209" i="1"/>
  <c r="M210" i="1"/>
  <c r="N210" i="1"/>
  <c r="O210" i="1"/>
  <c r="P210" i="1"/>
  <c r="Q210" i="1"/>
  <c r="R210" i="1"/>
  <c r="M211" i="1"/>
  <c r="N211" i="1"/>
  <c r="O211" i="1"/>
  <c r="P211" i="1"/>
  <c r="Q211" i="1"/>
  <c r="R211" i="1"/>
  <c r="M212" i="1"/>
  <c r="N212" i="1"/>
  <c r="O212" i="1"/>
  <c r="P212" i="1"/>
  <c r="Q212" i="1"/>
  <c r="R212" i="1"/>
  <c r="M213" i="1"/>
  <c r="N213" i="1"/>
  <c r="O213" i="1"/>
  <c r="P213" i="1"/>
  <c r="Q213" i="1"/>
  <c r="R213" i="1"/>
  <c r="M214" i="1"/>
  <c r="N214" i="1"/>
  <c r="O214" i="1"/>
  <c r="P214" i="1"/>
  <c r="Q214" i="1"/>
  <c r="R214" i="1"/>
  <c r="M215" i="1"/>
  <c r="N215" i="1"/>
  <c r="O215" i="1"/>
  <c r="P215" i="1"/>
  <c r="Q215" i="1"/>
  <c r="R215" i="1"/>
  <c r="M216" i="1"/>
  <c r="N216" i="1"/>
  <c r="O216" i="1"/>
  <c r="P216" i="1"/>
  <c r="Q216" i="1"/>
  <c r="R216" i="1"/>
  <c r="M217" i="1"/>
  <c r="N217" i="1"/>
  <c r="O217" i="1"/>
  <c r="P217" i="1"/>
  <c r="Q217" i="1"/>
  <c r="R217" i="1"/>
  <c r="M218" i="1"/>
  <c r="N218" i="1"/>
  <c r="O218" i="1"/>
  <c r="P218" i="1"/>
  <c r="Q218" i="1"/>
  <c r="R218" i="1"/>
  <c r="M219" i="1"/>
  <c r="N219" i="1"/>
  <c r="O219" i="1"/>
  <c r="P219" i="1"/>
  <c r="Q219" i="1"/>
  <c r="R219" i="1"/>
  <c r="M220" i="1"/>
  <c r="N220" i="1"/>
  <c r="O220" i="1"/>
  <c r="P220" i="1"/>
  <c r="Q220" i="1"/>
  <c r="R220" i="1"/>
  <c r="M221" i="1"/>
  <c r="N221" i="1"/>
  <c r="O221" i="1"/>
  <c r="P221" i="1"/>
  <c r="Q221" i="1"/>
  <c r="R221" i="1"/>
  <c r="M222" i="1"/>
  <c r="N222" i="1"/>
  <c r="O222" i="1"/>
  <c r="P222" i="1"/>
  <c r="Q222" i="1"/>
  <c r="R222" i="1"/>
  <c r="M223" i="1"/>
  <c r="N223" i="1"/>
  <c r="O223" i="1"/>
  <c r="P223" i="1"/>
  <c r="Q223" i="1"/>
  <c r="R223" i="1"/>
  <c r="M224" i="1"/>
  <c r="N224" i="1"/>
  <c r="O224" i="1"/>
  <c r="P224" i="1"/>
  <c r="Q224" i="1"/>
  <c r="R224" i="1"/>
  <c r="M225" i="1"/>
  <c r="N225" i="1"/>
  <c r="O225" i="1"/>
  <c r="P225" i="1"/>
  <c r="Q225" i="1"/>
  <c r="R225" i="1"/>
  <c r="M226" i="1"/>
  <c r="N226" i="1"/>
  <c r="O226" i="1"/>
  <c r="P226" i="1"/>
  <c r="Q226" i="1"/>
  <c r="R226" i="1"/>
  <c r="M227" i="1"/>
  <c r="N227" i="1"/>
  <c r="O227" i="1"/>
  <c r="P227" i="1"/>
  <c r="Q227" i="1"/>
  <c r="R227" i="1"/>
  <c r="M228" i="1"/>
  <c r="N228" i="1"/>
  <c r="O228" i="1"/>
  <c r="P228" i="1"/>
  <c r="Q228" i="1"/>
  <c r="R228" i="1"/>
  <c r="M229" i="1"/>
  <c r="N229" i="1"/>
  <c r="O229" i="1"/>
  <c r="P229" i="1"/>
  <c r="Q229" i="1"/>
  <c r="R229" i="1"/>
  <c r="M230" i="1"/>
  <c r="N230" i="1"/>
  <c r="O230" i="1"/>
  <c r="P230" i="1"/>
  <c r="Q230" i="1"/>
  <c r="R230" i="1"/>
  <c r="M231" i="1"/>
  <c r="N231" i="1"/>
  <c r="O231" i="1"/>
  <c r="P231" i="1"/>
  <c r="Q231" i="1"/>
  <c r="R231" i="1"/>
  <c r="M232" i="1"/>
  <c r="N232" i="1"/>
  <c r="O232" i="1"/>
  <c r="P232" i="1"/>
  <c r="Q232" i="1"/>
  <c r="R232" i="1"/>
  <c r="M233" i="1"/>
  <c r="N233" i="1"/>
  <c r="O233" i="1"/>
  <c r="P233" i="1"/>
  <c r="Q233" i="1"/>
  <c r="R233" i="1"/>
  <c r="M234" i="1"/>
  <c r="N234" i="1"/>
  <c r="O234" i="1"/>
  <c r="P234" i="1"/>
  <c r="Q234" i="1"/>
  <c r="R234" i="1"/>
  <c r="M235" i="1"/>
  <c r="N235" i="1"/>
  <c r="O235" i="1"/>
  <c r="P235" i="1"/>
  <c r="Q235" i="1"/>
  <c r="R235" i="1"/>
  <c r="M236" i="1"/>
  <c r="N236" i="1"/>
  <c r="O236" i="1"/>
  <c r="P236" i="1"/>
  <c r="Q236" i="1"/>
  <c r="R236" i="1"/>
  <c r="M237" i="1"/>
  <c r="N237" i="1"/>
  <c r="O237" i="1"/>
  <c r="P237" i="1"/>
  <c r="Q237" i="1"/>
  <c r="R237" i="1"/>
  <c r="M238" i="1"/>
  <c r="N238" i="1"/>
  <c r="O238" i="1"/>
  <c r="P238" i="1"/>
  <c r="Q238" i="1"/>
  <c r="R238" i="1"/>
  <c r="M239" i="1"/>
  <c r="N239" i="1"/>
  <c r="O239" i="1"/>
  <c r="P239" i="1"/>
  <c r="Q239" i="1"/>
  <c r="R239" i="1"/>
  <c r="M240" i="1"/>
  <c r="N240" i="1"/>
  <c r="O240" i="1"/>
  <c r="P240" i="1"/>
  <c r="Q240" i="1"/>
  <c r="R240" i="1"/>
  <c r="M241" i="1"/>
  <c r="N241" i="1"/>
  <c r="O241" i="1"/>
  <c r="P241" i="1"/>
  <c r="Q241" i="1"/>
  <c r="R241" i="1"/>
  <c r="M242" i="1"/>
  <c r="N242" i="1"/>
  <c r="O242" i="1"/>
  <c r="P242" i="1"/>
  <c r="Q242" i="1"/>
  <c r="R242" i="1"/>
  <c r="M243" i="1"/>
  <c r="N243" i="1"/>
  <c r="O243" i="1"/>
  <c r="P243" i="1"/>
  <c r="Q243" i="1"/>
  <c r="R243" i="1"/>
  <c r="M244" i="1"/>
  <c r="N244" i="1"/>
  <c r="O244" i="1"/>
  <c r="P244" i="1"/>
  <c r="Q244" i="1"/>
  <c r="R244" i="1"/>
  <c r="M245" i="1"/>
  <c r="N245" i="1"/>
  <c r="O245" i="1"/>
  <c r="P245" i="1"/>
  <c r="Q245" i="1"/>
  <c r="R245" i="1"/>
  <c r="M246" i="1"/>
  <c r="N246" i="1"/>
  <c r="O246" i="1"/>
  <c r="P246" i="1"/>
  <c r="Q246" i="1"/>
  <c r="R246" i="1"/>
  <c r="M247" i="1"/>
  <c r="N247" i="1"/>
  <c r="O247" i="1"/>
  <c r="P247" i="1"/>
  <c r="Q247" i="1"/>
  <c r="R247" i="1"/>
  <c r="M248" i="1"/>
  <c r="N248" i="1"/>
  <c r="O248" i="1"/>
  <c r="P248" i="1"/>
  <c r="Q248" i="1"/>
  <c r="R248" i="1"/>
  <c r="M249" i="1"/>
  <c r="N249" i="1"/>
  <c r="O249" i="1"/>
  <c r="P249" i="1"/>
  <c r="Q249" i="1"/>
  <c r="R249" i="1"/>
  <c r="M250" i="1"/>
  <c r="N250" i="1"/>
  <c r="O250" i="1"/>
  <c r="P250" i="1"/>
  <c r="Q250" i="1"/>
  <c r="R250" i="1"/>
  <c r="M251" i="1"/>
  <c r="N251" i="1"/>
  <c r="O251" i="1"/>
  <c r="P251" i="1"/>
  <c r="Q251" i="1"/>
  <c r="R251" i="1"/>
  <c r="M252" i="1"/>
  <c r="N252" i="1"/>
  <c r="O252" i="1"/>
  <c r="P252" i="1"/>
  <c r="Q252" i="1"/>
  <c r="R252" i="1"/>
  <c r="M253" i="1"/>
  <c r="N253" i="1"/>
  <c r="O253" i="1"/>
  <c r="P253" i="1"/>
  <c r="Q253" i="1"/>
  <c r="R253" i="1"/>
  <c r="M254" i="1"/>
  <c r="N254" i="1"/>
  <c r="O254" i="1"/>
  <c r="P254" i="1"/>
  <c r="Q254" i="1"/>
  <c r="R254" i="1"/>
  <c r="M255" i="1"/>
  <c r="N255" i="1"/>
  <c r="O255" i="1"/>
  <c r="P255" i="1"/>
  <c r="Q255" i="1"/>
  <c r="R255" i="1"/>
  <c r="M256" i="1"/>
  <c r="N256" i="1"/>
  <c r="O256" i="1"/>
  <c r="P256" i="1"/>
  <c r="Q256" i="1"/>
  <c r="R256" i="1"/>
  <c r="M257" i="1"/>
  <c r="N257" i="1"/>
  <c r="O257" i="1"/>
  <c r="P257" i="1"/>
  <c r="Q257" i="1"/>
  <c r="R257" i="1"/>
  <c r="M258" i="1"/>
  <c r="N258" i="1"/>
  <c r="O258" i="1"/>
  <c r="P258" i="1"/>
  <c r="Q258" i="1"/>
  <c r="R258" i="1"/>
  <c r="M259" i="1"/>
  <c r="N259" i="1"/>
  <c r="O259" i="1"/>
  <c r="P259" i="1"/>
  <c r="Q259" i="1"/>
  <c r="R259" i="1"/>
  <c r="M260" i="1"/>
  <c r="N260" i="1"/>
  <c r="O260" i="1"/>
  <c r="P260" i="1"/>
  <c r="Q260" i="1"/>
  <c r="R260" i="1"/>
  <c r="M261" i="1"/>
  <c r="N261" i="1"/>
  <c r="O261" i="1"/>
  <c r="P261" i="1"/>
  <c r="Q261" i="1"/>
  <c r="R261" i="1"/>
  <c r="M262" i="1"/>
  <c r="N262" i="1"/>
  <c r="O262" i="1"/>
  <c r="P262" i="1"/>
  <c r="Q262" i="1"/>
  <c r="R262" i="1"/>
  <c r="M263" i="1"/>
  <c r="N263" i="1"/>
  <c r="O263" i="1"/>
  <c r="P263" i="1"/>
  <c r="Q263" i="1"/>
  <c r="R263" i="1"/>
  <c r="M264" i="1"/>
  <c r="N264" i="1"/>
  <c r="O264" i="1"/>
  <c r="P264" i="1"/>
  <c r="Q264" i="1"/>
  <c r="R264" i="1"/>
  <c r="M265" i="1"/>
  <c r="N265" i="1"/>
  <c r="O265" i="1"/>
  <c r="P265" i="1"/>
  <c r="Q265" i="1"/>
  <c r="R265" i="1"/>
  <c r="M266" i="1"/>
  <c r="N266" i="1"/>
  <c r="O266" i="1"/>
  <c r="P266" i="1"/>
  <c r="Q266" i="1"/>
  <c r="R266" i="1"/>
  <c r="M267" i="1"/>
  <c r="N267" i="1"/>
  <c r="O267" i="1"/>
  <c r="P267" i="1"/>
  <c r="Q267" i="1"/>
  <c r="R267" i="1"/>
  <c r="M268" i="1"/>
  <c r="N268" i="1"/>
  <c r="O268" i="1"/>
  <c r="P268" i="1"/>
  <c r="Q268" i="1"/>
  <c r="R268" i="1"/>
  <c r="M269" i="1"/>
  <c r="N269" i="1"/>
  <c r="O269" i="1"/>
  <c r="P269" i="1"/>
  <c r="Q269" i="1"/>
  <c r="R269" i="1"/>
  <c r="M270" i="1"/>
  <c r="N270" i="1"/>
  <c r="O270" i="1"/>
  <c r="P270" i="1"/>
  <c r="Q270" i="1"/>
  <c r="R270" i="1"/>
  <c r="M271" i="1"/>
  <c r="N271" i="1"/>
  <c r="O271" i="1"/>
  <c r="P271" i="1"/>
  <c r="Q271" i="1"/>
  <c r="R271" i="1"/>
  <c r="M272" i="1"/>
  <c r="N272" i="1"/>
  <c r="O272" i="1"/>
  <c r="P272" i="1"/>
  <c r="Q272" i="1"/>
  <c r="R272" i="1"/>
  <c r="M273" i="1"/>
  <c r="N273" i="1"/>
  <c r="O273" i="1"/>
  <c r="P273" i="1"/>
  <c r="Q273" i="1"/>
  <c r="R273" i="1"/>
  <c r="M274" i="1"/>
  <c r="N274" i="1"/>
  <c r="O274" i="1"/>
  <c r="P274" i="1"/>
  <c r="Q274" i="1"/>
  <c r="R274" i="1"/>
  <c r="M275" i="1"/>
  <c r="N275" i="1"/>
  <c r="O275" i="1"/>
  <c r="P275" i="1"/>
  <c r="Q275" i="1"/>
  <c r="R275" i="1"/>
  <c r="M276" i="1"/>
  <c r="N276" i="1"/>
  <c r="O276" i="1"/>
  <c r="P276" i="1"/>
  <c r="Q276" i="1"/>
  <c r="R276" i="1"/>
  <c r="M277" i="1"/>
  <c r="N277" i="1"/>
  <c r="O277" i="1"/>
  <c r="P277" i="1"/>
  <c r="Q277" i="1"/>
  <c r="R277" i="1"/>
  <c r="M278" i="1"/>
  <c r="N278" i="1"/>
  <c r="O278" i="1"/>
  <c r="P278" i="1"/>
  <c r="Q278" i="1"/>
  <c r="R278" i="1"/>
  <c r="M279" i="1"/>
  <c r="N279" i="1"/>
  <c r="O279" i="1"/>
  <c r="P279" i="1"/>
  <c r="Q279" i="1"/>
  <c r="R279" i="1"/>
  <c r="M280" i="1"/>
  <c r="N280" i="1"/>
  <c r="O280" i="1"/>
  <c r="P280" i="1"/>
  <c r="Q280" i="1"/>
  <c r="R280" i="1"/>
  <c r="M281" i="1"/>
  <c r="N281" i="1"/>
  <c r="O281" i="1"/>
  <c r="P281" i="1"/>
  <c r="Q281" i="1"/>
  <c r="R281" i="1"/>
  <c r="M282" i="1"/>
  <c r="N282" i="1"/>
  <c r="O282" i="1"/>
  <c r="P282" i="1"/>
  <c r="Q282" i="1"/>
  <c r="R282" i="1"/>
  <c r="M283" i="1"/>
  <c r="N283" i="1"/>
  <c r="O283" i="1"/>
  <c r="P283" i="1"/>
  <c r="Q283" i="1"/>
  <c r="R283" i="1"/>
  <c r="M284" i="1"/>
  <c r="N284" i="1"/>
  <c r="O284" i="1"/>
  <c r="P284" i="1"/>
  <c r="Q284" i="1"/>
  <c r="R284" i="1"/>
  <c r="M285" i="1"/>
  <c r="N285" i="1"/>
  <c r="O285" i="1"/>
  <c r="P285" i="1"/>
  <c r="Q285" i="1"/>
  <c r="R285" i="1"/>
  <c r="M286" i="1"/>
  <c r="N286" i="1"/>
  <c r="O286" i="1"/>
  <c r="P286" i="1"/>
  <c r="Q286" i="1"/>
  <c r="R286" i="1"/>
  <c r="M287" i="1"/>
  <c r="N287" i="1"/>
  <c r="O287" i="1"/>
  <c r="P287" i="1"/>
  <c r="Q287" i="1"/>
  <c r="R287" i="1"/>
  <c r="M288" i="1"/>
  <c r="N288" i="1"/>
  <c r="O288" i="1"/>
  <c r="P288" i="1"/>
  <c r="Q288" i="1"/>
  <c r="R288" i="1"/>
  <c r="M289" i="1"/>
  <c r="N289" i="1"/>
  <c r="O289" i="1"/>
  <c r="P289" i="1"/>
  <c r="Q289" i="1"/>
  <c r="R289" i="1"/>
  <c r="M290" i="1"/>
  <c r="N290" i="1"/>
  <c r="O290" i="1"/>
  <c r="P290" i="1"/>
  <c r="Q290" i="1"/>
  <c r="R290" i="1"/>
  <c r="M291" i="1"/>
  <c r="N291" i="1"/>
  <c r="O291" i="1"/>
  <c r="P291" i="1"/>
  <c r="Q291" i="1"/>
  <c r="R291" i="1"/>
  <c r="M292" i="1"/>
  <c r="N292" i="1"/>
  <c r="O292" i="1"/>
  <c r="P292" i="1"/>
  <c r="Q292" i="1"/>
  <c r="R292" i="1"/>
  <c r="M293" i="1"/>
  <c r="N293" i="1"/>
  <c r="O293" i="1"/>
  <c r="P293" i="1"/>
  <c r="Q293" i="1"/>
  <c r="R293" i="1"/>
  <c r="M294" i="1"/>
  <c r="N294" i="1"/>
  <c r="O294" i="1"/>
  <c r="P294" i="1"/>
  <c r="Q294" i="1"/>
  <c r="R294" i="1"/>
  <c r="M295" i="1"/>
  <c r="N295" i="1"/>
  <c r="O295" i="1"/>
  <c r="P295" i="1"/>
  <c r="Q295" i="1"/>
  <c r="R295" i="1"/>
  <c r="M296" i="1"/>
  <c r="N296" i="1"/>
  <c r="O296" i="1"/>
  <c r="P296" i="1"/>
  <c r="Q296" i="1"/>
  <c r="R296" i="1"/>
  <c r="M297" i="1"/>
  <c r="N297" i="1"/>
  <c r="O297" i="1"/>
  <c r="P297" i="1"/>
  <c r="Q297" i="1"/>
  <c r="R297" i="1"/>
  <c r="M298" i="1"/>
  <c r="N298" i="1"/>
  <c r="O298" i="1"/>
  <c r="P298" i="1"/>
  <c r="Q298" i="1"/>
  <c r="R298" i="1"/>
  <c r="M299" i="1"/>
  <c r="N299" i="1"/>
  <c r="O299" i="1"/>
  <c r="P299" i="1"/>
  <c r="Q299" i="1"/>
  <c r="R299" i="1"/>
  <c r="M300" i="1"/>
  <c r="N300" i="1"/>
  <c r="O300" i="1"/>
  <c r="P300" i="1"/>
  <c r="Q300" i="1"/>
  <c r="R300" i="1"/>
  <c r="M301" i="1"/>
  <c r="N301" i="1"/>
  <c r="O301" i="1"/>
  <c r="P301" i="1"/>
  <c r="Q301" i="1"/>
  <c r="R301" i="1"/>
  <c r="M302" i="1"/>
  <c r="N302" i="1"/>
  <c r="O302" i="1"/>
  <c r="P302" i="1"/>
  <c r="Q302" i="1"/>
  <c r="R302" i="1"/>
  <c r="M303" i="1"/>
  <c r="N303" i="1"/>
  <c r="O303" i="1"/>
  <c r="P303" i="1"/>
  <c r="Q303" i="1"/>
  <c r="R303" i="1"/>
  <c r="M304" i="1"/>
  <c r="N304" i="1"/>
  <c r="O304" i="1"/>
  <c r="P304" i="1"/>
  <c r="Q304" i="1"/>
  <c r="R304" i="1"/>
  <c r="M305" i="1"/>
  <c r="N305" i="1"/>
  <c r="O305" i="1"/>
  <c r="P305" i="1"/>
  <c r="Q305" i="1"/>
  <c r="R305" i="1"/>
  <c r="M306" i="1"/>
  <c r="N306" i="1"/>
  <c r="O306" i="1"/>
  <c r="P306" i="1"/>
  <c r="Q306" i="1"/>
  <c r="R306" i="1"/>
  <c r="M307" i="1"/>
  <c r="N307" i="1"/>
  <c r="O307" i="1"/>
  <c r="P307" i="1"/>
  <c r="Q307" i="1"/>
  <c r="R307" i="1"/>
  <c r="M308" i="1"/>
  <c r="N308" i="1"/>
  <c r="O308" i="1"/>
  <c r="P308" i="1"/>
  <c r="Q308" i="1"/>
  <c r="R308" i="1"/>
  <c r="M309" i="1"/>
  <c r="N309" i="1"/>
  <c r="O309" i="1"/>
  <c r="P309" i="1"/>
  <c r="Q309" i="1"/>
  <c r="R309" i="1"/>
  <c r="M310" i="1"/>
  <c r="N310" i="1"/>
  <c r="O310" i="1"/>
  <c r="P310" i="1"/>
  <c r="Q310" i="1"/>
  <c r="R310" i="1"/>
  <c r="M311" i="1"/>
  <c r="N311" i="1"/>
  <c r="O311" i="1"/>
  <c r="P311" i="1"/>
  <c r="Q311" i="1"/>
  <c r="R311" i="1"/>
  <c r="M312" i="1"/>
  <c r="N312" i="1"/>
  <c r="O312" i="1"/>
  <c r="P312" i="1"/>
  <c r="Q312" i="1"/>
  <c r="R312" i="1"/>
  <c r="M313" i="1"/>
  <c r="N313" i="1"/>
  <c r="O313" i="1"/>
  <c r="P313" i="1"/>
  <c r="Q313" i="1"/>
  <c r="R313" i="1"/>
  <c r="M314" i="1"/>
  <c r="N314" i="1"/>
  <c r="O314" i="1"/>
  <c r="P314" i="1"/>
  <c r="Q314" i="1"/>
  <c r="R314" i="1"/>
  <c r="M315" i="1"/>
  <c r="N315" i="1"/>
  <c r="O315" i="1"/>
  <c r="P315" i="1"/>
  <c r="Q315" i="1"/>
  <c r="R315" i="1"/>
  <c r="M316" i="1"/>
  <c r="N316" i="1"/>
  <c r="O316" i="1"/>
  <c r="P316" i="1"/>
  <c r="Q316" i="1"/>
  <c r="R316" i="1"/>
  <c r="M317" i="1"/>
  <c r="N317" i="1"/>
  <c r="O317" i="1"/>
  <c r="P317" i="1"/>
  <c r="Q317" i="1"/>
  <c r="R317" i="1"/>
  <c r="M318" i="1"/>
  <c r="N318" i="1"/>
  <c r="O318" i="1"/>
  <c r="P318" i="1"/>
  <c r="Q318" i="1"/>
  <c r="R318" i="1"/>
  <c r="M319" i="1"/>
  <c r="N319" i="1"/>
  <c r="O319" i="1"/>
  <c r="P319" i="1"/>
  <c r="Q319" i="1"/>
  <c r="R319" i="1"/>
  <c r="M320" i="1"/>
  <c r="N320" i="1"/>
  <c r="O320" i="1"/>
  <c r="P320" i="1"/>
  <c r="Q320" i="1"/>
  <c r="R320" i="1"/>
  <c r="M321" i="1"/>
  <c r="N321" i="1"/>
  <c r="O321" i="1"/>
  <c r="P321" i="1"/>
  <c r="Q321" i="1"/>
  <c r="R321" i="1"/>
  <c r="M322" i="1"/>
  <c r="N322" i="1"/>
  <c r="O322" i="1"/>
  <c r="P322" i="1"/>
  <c r="Q322" i="1"/>
  <c r="R322" i="1"/>
  <c r="M323" i="1"/>
  <c r="N323" i="1"/>
  <c r="O323" i="1"/>
  <c r="P323" i="1"/>
  <c r="Q323" i="1"/>
  <c r="R323" i="1"/>
  <c r="M324" i="1"/>
  <c r="N324" i="1"/>
  <c r="O324" i="1"/>
  <c r="P324" i="1"/>
  <c r="Q324" i="1"/>
  <c r="R324" i="1"/>
  <c r="M325" i="1"/>
  <c r="N325" i="1"/>
  <c r="O325" i="1"/>
  <c r="P325" i="1"/>
  <c r="Q325" i="1"/>
  <c r="R325" i="1"/>
  <c r="M326" i="1"/>
  <c r="N326" i="1"/>
  <c r="O326" i="1"/>
  <c r="P326" i="1"/>
  <c r="Q326" i="1"/>
  <c r="R326" i="1"/>
  <c r="M327" i="1"/>
  <c r="N327" i="1"/>
  <c r="O327" i="1"/>
  <c r="P327" i="1"/>
  <c r="Q327" i="1"/>
  <c r="R327" i="1"/>
  <c r="M328" i="1"/>
  <c r="N328" i="1"/>
  <c r="O328" i="1"/>
  <c r="P328" i="1"/>
  <c r="Q328" i="1"/>
  <c r="R328" i="1"/>
  <c r="M329" i="1"/>
  <c r="N329" i="1"/>
  <c r="O329" i="1"/>
  <c r="P329" i="1"/>
  <c r="Q329" i="1"/>
  <c r="R329" i="1"/>
  <c r="M330" i="1"/>
  <c r="N330" i="1"/>
  <c r="O330" i="1"/>
  <c r="P330" i="1"/>
  <c r="Q330" i="1"/>
  <c r="R330" i="1"/>
  <c r="M331" i="1"/>
  <c r="N331" i="1"/>
  <c r="O331" i="1"/>
  <c r="P331" i="1"/>
  <c r="Q331" i="1"/>
  <c r="R331" i="1"/>
  <c r="M332" i="1"/>
  <c r="N332" i="1"/>
  <c r="O332" i="1"/>
  <c r="P332" i="1"/>
  <c r="Q332" i="1"/>
  <c r="R332" i="1"/>
  <c r="M333" i="1"/>
  <c r="N333" i="1"/>
  <c r="O333" i="1"/>
  <c r="P333" i="1"/>
  <c r="Q333" i="1"/>
  <c r="R333" i="1"/>
  <c r="M334" i="1"/>
  <c r="N334" i="1"/>
  <c r="O334" i="1"/>
  <c r="P334" i="1"/>
  <c r="Q334" i="1"/>
  <c r="R334" i="1"/>
  <c r="M335" i="1"/>
  <c r="N335" i="1"/>
  <c r="O335" i="1"/>
  <c r="P335" i="1"/>
  <c r="Q335" i="1"/>
  <c r="R335" i="1"/>
  <c r="M336" i="1"/>
  <c r="N336" i="1"/>
  <c r="O336" i="1"/>
  <c r="P336" i="1"/>
  <c r="Q336" i="1"/>
  <c r="R336" i="1"/>
  <c r="M337" i="1"/>
  <c r="N337" i="1"/>
  <c r="O337" i="1"/>
  <c r="P337" i="1"/>
  <c r="Q337" i="1"/>
  <c r="R337" i="1"/>
  <c r="M338" i="1"/>
  <c r="N338" i="1"/>
  <c r="O338" i="1"/>
  <c r="P338" i="1"/>
  <c r="Q338" i="1"/>
  <c r="R338" i="1"/>
  <c r="M339" i="1"/>
  <c r="N339" i="1"/>
  <c r="O339" i="1"/>
  <c r="P339" i="1"/>
  <c r="Q339" i="1"/>
  <c r="R339" i="1"/>
  <c r="M340" i="1"/>
  <c r="N340" i="1"/>
  <c r="O340" i="1"/>
  <c r="P340" i="1"/>
  <c r="Q340" i="1"/>
  <c r="R340" i="1"/>
  <c r="M341" i="1"/>
  <c r="N341" i="1"/>
  <c r="O341" i="1"/>
  <c r="P341" i="1"/>
  <c r="Q341" i="1"/>
  <c r="R341" i="1"/>
  <c r="M342" i="1"/>
  <c r="N342" i="1"/>
  <c r="O342" i="1"/>
  <c r="P342" i="1"/>
  <c r="Q342" i="1"/>
  <c r="R342" i="1"/>
  <c r="M343" i="1"/>
  <c r="N343" i="1"/>
  <c r="O343" i="1"/>
  <c r="P343" i="1"/>
  <c r="Q343" i="1"/>
  <c r="R343" i="1"/>
  <c r="M344" i="1"/>
  <c r="N344" i="1"/>
  <c r="O344" i="1"/>
  <c r="P344" i="1"/>
  <c r="Q344" i="1"/>
  <c r="R344" i="1"/>
  <c r="M345" i="1"/>
  <c r="N345" i="1"/>
  <c r="O345" i="1"/>
  <c r="P345" i="1"/>
  <c r="Q345" i="1"/>
  <c r="R345" i="1"/>
  <c r="M346" i="1"/>
  <c r="N346" i="1"/>
  <c r="O346" i="1"/>
  <c r="P346" i="1"/>
  <c r="Q346" i="1"/>
  <c r="R346" i="1"/>
  <c r="M347" i="1"/>
  <c r="N347" i="1"/>
  <c r="O347" i="1"/>
  <c r="P347" i="1"/>
  <c r="Q347" i="1"/>
  <c r="R347" i="1"/>
  <c r="M348" i="1"/>
  <c r="N348" i="1"/>
  <c r="O348" i="1"/>
  <c r="P348" i="1"/>
  <c r="Q348" i="1"/>
  <c r="R348" i="1"/>
  <c r="M349" i="1"/>
  <c r="N349" i="1"/>
  <c r="O349" i="1"/>
  <c r="P349" i="1"/>
  <c r="Q349" i="1"/>
  <c r="R349" i="1"/>
  <c r="M350" i="1"/>
  <c r="N350" i="1"/>
  <c r="O350" i="1"/>
  <c r="P350" i="1"/>
  <c r="Q350" i="1"/>
  <c r="R350" i="1"/>
  <c r="M351" i="1"/>
  <c r="N351" i="1"/>
  <c r="O351" i="1"/>
  <c r="P351" i="1"/>
  <c r="Q351" i="1"/>
  <c r="R351" i="1"/>
  <c r="M352" i="1"/>
  <c r="N352" i="1"/>
  <c r="O352" i="1"/>
  <c r="P352" i="1"/>
  <c r="Q352" i="1"/>
  <c r="R352" i="1"/>
  <c r="M353" i="1"/>
  <c r="N353" i="1"/>
  <c r="O353" i="1"/>
  <c r="P353" i="1"/>
  <c r="Q353" i="1"/>
  <c r="R353" i="1"/>
  <c r="M354" i="1"/>
  <c r="N354" i="1"/>
  <c r="O354" i="1"/>
  <c r="P354" i="1"/>
  <c r="Q354" i="1"/>
  <c r="R354" i="1"/>
  <c r="M355" i="1"/>
  <c r="N355" i="1"/>
  <c r="O355" i="1"/>
  <c r="P355" i="1"/>
  <c r="Q355" i="1"/>
  <c r="R355" i="1"/>
  <c r="M356" i="1"/>
  <c r="N356" i="1"/>
  <c r="O356" i="1"/>
  <c r="P356" i="1"/>
  <c r="Q356" i="1"/>
  <c r="R356" i="1"/>
  <c r="M357" i="1"/>
  <c r="N357" i="1"/>
  <c r="O357" i="1"/>
  <c r="P357" i="1"/>
  <c r="Q357" i="1"/>
  <c r="R357" i="1"/>
  <c r="M358" i="1"/>
  <c r="N358" i="1"/>
  <c r="O358" i="1"/>
  <c r="P358" i="1"/>
  <c r="Q358" i="1"/>
  <c r="R358" i="1"/>
  <c r="M359" i="1"/>
  <c r="N359" i="1"/>
  <c r="O359" i="1"/>
  <c r="P359" i="1"/>
  <c r="Q359" i="1"/>
  <c r="R359" i="1"/>
  <c r="M360" i="1"/>
  <c r="N360" i="1"/>
  <c r="O360" i="1"/>
  <c r="P360" i="1"/>
  <c r="Q360" i="1"/>
  <c r="R360" i="1"/>
  <c r="M361" i="1"/>
  <c r="N361" i="1"/>
  <c r="O361" i="1"/>
  <c r="P361" i="1"/>
  <c r="Q361" i="1"/>
  <c r="R361" i="1"/>
  <c r="M362" i="1"/>
  <c r="N362" i="1"/>
  <c r="O362" i="1"/>
  <c r="P362" i="1"/>
  <c r="Q362" i="1"/>
  <c r="R362" i="1"/>
  <c r="M363" i="1"/>
  <c r="N363" i="1"/>
  <c r="O363" i="1"/>
  <c r="P363" i="1"/>
  <c r="Q363" i="1"/>
  <c r="R363" i="1"/>
  <c r="M364" i="1"/>
  <c r="N364" i="1"/>
  <c r="O364" i="1"/>
  <c r="P364" i="1"/>
  <c r="Q364" i="1"/>
  <c r="R364" i="1"/>
  <c r="M365" i="1"/>
  <c r="N365" i="1"/>
  <c r="O365" i="1"/>
  <c r="P365" i="1"/>
  <c r="Q365" i="1"/>
  <c r="R365" i="1"/>
  <c r="M366" i="1"/>
  <c r="N366" i="1"/>
  <c r="O366" i="1"/>
  <c r="P366" i="1"/>
  <c r="Q366" i="1"/>
  <c r="R366" i="1"/>
  <c r="M367" i="1"/>
  <c r="N367" i="1"/>
  <c r="O367" i="1"/>
  <c r="P367" i="1"/>
  <c r="Q367" i="1"/>
  <c r="R367" i="1"/>
  <c r="M368" i="1"/>
  <c r="N368" i="1"/>
  <c r="O368" i="1"/>
  <c r="P368" i="1"/>
  <c r="Q368" i="1"/>
  <c r="R368" i="1"/>
  <c r="M369" i="1"/>
  <c r="N369" i="1"/>
  <c r="O369" i="1"/>
  <c r="P369" i="1"/>
  <c r="Q369" i="1"/>
  <c r="R369" i="1"/>
  <c r="M370" i="1"/>
  <c r="N370" i="1"/>
  <c r="O370" i="1"/>
  <c r="P370" i="1"/>
  <c r="Q370" i="1"/>
  <c r="R370" i="1"/>
  <c r="M371" i="1"/>
  <c r="N371" i="1"/>
  <c r="O371" i="1"/>
  <c r="P371" i="1"/>
  <c r="Q371" i="1"/>
  <c r="R371" i="1"/>
  <c r="M372" i="1"/>
  <c r="N372" i="1"/>
  <c r="O372" i="1"/>
  <c r="P372" i="1"/>
  <c r="Q372" i="1"/>
  <c r="R372" i="1"/>
  <c r="M373" i="1"/>
  <c r="N373" i="1"/>
  <c r="O373" i="1"/>
  <c r="P373" i="1"/>
  <c r="Q373" i="1"/>
  <c r="R373" i="1"/>
  <c r="M374" i="1"/>
  <c r="N374" i="1"/>
  <c r="O374" i="1"/>
  <c r="P374" i="1"/>
  <c r="Q374" i="1"/>
  <c r="R374" i="1"/>
  <c r="M375" i="1"/>
  <c r="N375" i="1"/>
  <c r="O375" i="1"/>
  <c r="P375" i="1"/>
  <c r="Q375" i="1"/>
  <c r="R375" i="1"/>
  <c r="M8" i="1"/>
  <c r="N8" i="1"/>
  <c r="O8" i="1"/>
  <c r="P8" i="1"/>
  <c r="Q8" i="1"/>
  <c r="R8" i="1"/>
  <c r="M9" i="1"/>
  <c r="N9" i="1"/>
  <c r="O9" i="1"/>
  <c r="P9" i="1"/>
  <c r="Q9" i="1"/>
  <c r="R9" i="1"/>
  <c r="M10" i="1"/>
  <c r="N10" i="1"/>
  <c r="O10" i="1"/>
  <c r="P10" i="1"/>
  <c r="Q10" i="1"/>
  <c r="R10" i="1"/>
  <c r="M11" i="1"/>
  <c r="N11" i="1"/>
  <c r="O11" i="1"/>
  <c r="P11" i="1"/>
  <c r="Q11" i="1"/>
  <c r="R11" i="1"/>
  <c r="M12" i="1"/>
  <c r="N12" i="1"/>
  <c r="O12" i="1"/>
  <c r="P12" i="1"/>
  <c r="Q12" i="1"/>
  <c r="R12" i="1"/>
  <c r="M13" i="1"/>
  <c r="N13" i="1"/>
  <c r="O13" i="1"/>
  <c r="P13" i="1"/>
  <c r="Q13" i="1"/>
  <c r="R13" i="1"/>
  <c r="M14" i="1"/>
  <c r="N14" i="1"/>
  <c r="O14" i="1"/>
  <c r="P14" i="1"/>
  <c r="Q14" i="1"/>
  <c r="R14" i="1"/>
  <c r="M15" i="1"/>
  <c r="N15" i="1"/>
  <c r="O15" i="1"/>
  <c r="P15" i="1"/>
  <c r="Q15" i="1"/>
  <c r="R15" i="1"/>
  <c r="M16" i="1"/>
  <c r="N16" i="1"/>
  <c r="O16" i="1"/>
  <c r="P16" i="1"/>
  <c r="Q16" i="1"/>
  <c r="R16" i="1"/>
  <c r="M17" i="1"/>
  <c r="N17" i="1"/>
  <c r="O17" i="1"/>
  <c r="P17" i="1"/>
  <c r="Q17" i="1"/>
  <c r="R17" i="1"/>
  <c r="M18" i="1"/>
  <c r="N18" i="1"/>
  <c r="O18" i="1"/>
  <c r="P18" i="1"/>
  <c r="Q18" i="1"/>
  <c r="R18" i="1"/>
  <c r="M19" i="1"/>
  <c r="N19" i="1"/>
  <c r="O19" i="1"/>
  <c r="P19" i="1"/>
  <c r="Q19" i="1"/>
  <c r="R19" i="1"/>
  <c r="M20" i="1"/>
  <c r="N20" i="1"/>
  <c r="O20" i="1"/>
  <c r="P20" i="1"/>
  <c r="Q20" i="1"/>
  <c r="R20" i="1"/>
  <c r="M21" i="1"/>
  <c r="N21" i="1"/>
  <c r="O21" i="1"/>
  <c r="P21" i="1"/>
  <c r="Q21" i="1"/>
  <c r="R21" i="1"/>
  <c r="M22" i="1"/>
  <c r="N22" i="1"/>
  <c r="O22" i="1"/>
  <c r="P22" i="1"/>
  <c r="Q22" i="1"/>
  <c r="R22" i="1"/>
  <c r="M23" i="1"/>
  <c r="N23" i="1"/>
  <c r="O23" i="1"/>
  <c r="P23" i="1"/>
  <c r="Q23" i="1"/>
  <c r="R23" i="1"/>
  <c r="M24" i="1"/>
  <c r="N24" i="1"/>
  <c r="O24" i="1"/>
  <c r="P24" i="1"/>
  <c r="Q24" i="1"/>
  <c r="R24" i="1"/>
  <c r="M25" i="1"/>
  <c r="N25" i="1"/>
  <c r="O25" i="1"/>
  <c r="P25" i="1"/>
  <c r="Q25" i="1"/>
  <c r="R25" i="1"/>
  <c r="M26" i="1"/>
  <c r="N26" i="1"/>
  <c r="O26" i="1"/>
  <c r="P26" i="1"/>
  <c r="Q26" i="1"/>
  <c r="R26" i="1"/>
  <c r="M27" i="1"/>
  <c r="N27" i="1"/>
  <c r="O27" i="1"/>
  <c r="P27" i="1"/>
  <c r="Q27" i="1"/>
  <c r="R27" i="1"/>
  <c r="M28" i="1"/>
  <c r="N28" i="1"/>
  <c r="O28" i="1"/>
  <c r="P28" i="1"/>
  <c r="Q28" i="1"/>
  <c r="R28" i="1"/>
  <c r="M29" i="1"/>
  <c r="N29" i="1"/>
  <c r="O29" i="1"/>
  <c r="P29" i="1"/>
  <c r="Q29" i="1"/>
  <c r="R29" i="1"/>
  <c r="M30" i="1"/>
  <c r="N30" i="1"/>
  <c r="O30" i="1"/>
  <c r="P30" i="1"/>
  <c r="Q30" i="1"/>
  <c r="R30" i="1"/>
  <c r="M31" i="1"/>
  <c r="N31" i="1"/>
  <c r="O31" i="1"/>
  <c r="P31" i="1"/>
  <c r="Q31" i="1"/>
  <c r="R31" i="1"/>
  <c r="M32" i="1"/>
  <c r="N32" i="1"/>
  <c r="O32" i="1"/>
  <c r="P32" i="1"/>
  <c r="Q32" i="1"/>
  <c r="R32" i="1"/>
  <c r="M33" i="1"/>
  <c r="N33" i="1"/>
  <c r="O33" i="1"/>
  <c r="P33" i="1"/>
  <c r="Q33" i="1"/>
  <c r="R33" i="1"/>
  <c r="M34" i="1"/>
  <c r="N34" i="1"/>
  <c r="O34" i="1"/>
  <c r="P34" i="1"/>
  <c r="Q34" i="1"/>
  <c r="R34" i="1"/>
  <c r="M35" i="1"/>
  <c r="N35" i="1"/>
  <c r="O35" i="1"/>
  <c r="P35" i="1"/>
  <c r="Q35" i="1"/>
  <c r="R35" i="1"/>
  <c r="M36" i="1"/>
  <c r="N36" i="1"/>
  <c r="O36" i="1"/>
  <c r="P36" i="1"/>
  <c r="Q36" i="1"/>
  <c r="R36" i="1"/>
  <c r="M37" i="1"/>
  <c r="N37" i="1"/>
  <c r="O37" i="1"/>
  <c r="P37" i="1"/>
  <c r="Q37" i="1"/>
  <c r="R37" i="1"/>
  <c r="M38" i="1"/>
  <c r="N38" i="1"/>
  <c r="O38" i="1"/>
  <c r="P38" i="1"/>
  <c r="Q38" i="1"/>
  <c r="R38" i="1"/>
  <c r="M39" i="1"/>
  <c r="N39" i="1"/>
  <c r="O39" i="1"/>
  <c r="P39" i="1"/>
  <c r="Q39" i="1"/>
  <c r="R39" i="1"/>
  <c r="M40" i="1"/>
  <c r="N40" i="1"/>
  <c r="O40" i="1"/>
  <c r="P40" i="1"/>
  <c r="Q40" i="1"/>
  <c r="R40" i="1"/>
  <c r="M41" i="1"/>
  <c r="N41" i="1"/>
  <c r="O41" i="1"/>
  <c r="P41" i="1"/>
  <c r="Q41" i="1"/>
  <c r="R41" i="1"/>
  <c r="M42" i="1"/>
  <c r="N42" i="1"/>
  <c r="O42" i="1"/>
  <c r="P42" i="1"/>
  <c r="Q42" i="1"/>
  <c r="R42" i="1"/>
  <c r="M43" i="1"/>
  <c r="N43" i="1"/>
  <c r="O43" i="1"/>
  <c r="P43" i="1"/>
  <c r="Q43" i="1"/>
  <c r="R43" i="1"/>
  <c r="M44" i="1"/>
  <c r="N44" i="1"/>
  <c r="O44" i="1"/>
  <c r="P44" i="1"/>
  <c r="Q44" i="1"/>
  <c r="R44" i="1"/>
  <c r="M45" i="1"/>
  <c r="N45" i="1"/>
  <c r="O45" i="1"/>
  <c r="P45" i="1"/>
  <c r="Q45" i="1"/>
  <c r="R45" i="1"/>
  <c r="M46" i="1"/>
  <c r="N46" i="1"/>
  <c r="O46" i="1"/>
  <c r="P46" i="1"/>
  <c r="Q46" i="1"/>
  <c r="R46" i="1"/>
  <c r="M47" i="1"/>
  <c r="N47" i="1"/>
  <c r="O47" i="1"/>
  <c r="P47" i="1"/>
  <c r="Q47" i="1"/>
  <c r="R47" i="1"/>
  <c r="M48" i="1"/>
  <c r="N48" i="1"/>
  <c r="O48" i="1"/>
  <c r="P48" i="1"/>
  <c r="Q48" i="1"/>
  <c r="R48" i="1"/>
  <c r="M49" i="1"/>
  <c r="N49" i="1"/>
  <c r="O49" i="1"/>
  <c r="P49" i="1"/>
  <c r="Q49" i="1"/>
  <c r="R49" i="1"/>
  <c r="M50" i="1"/>
  <c r="N50" i="1"/>
  <c r="O50" i="1"/>
  <c r="P50" i="1"/>
  <c r="Q50" i="1"/>
  <c r="R50" i="1"/>
  <c r="M51" i="1"/>
  <c r="N51" i="1"/>
  <c r="O51" i="1"/>
  <c r="P51" i="1"/>
  <c r="Q51" i="1"/>
  <c r="R51" i="1"/>
  <c r="M52" i="1"/>
  <c r="N52" i="1"/>
  <c r="O52" i="1"/>
  <c r="P52" i="1"/>
  <c r="Q52" i="1"/>
  <c r="R52" i="1"/>
  <c r="M53" i="1"/>
  <c r="N53" i="1"/>
  <c r="O53" i="1"/>
  <c r="P53" i="1"/>
  <c r="Q53" i="1"/>
  <c r="R53" i="1"/>
  <c r="M54" i="1"/>
  <c r="N54" i="1"/>
  <c r="O54" i="1"/>
  <c r="P54" i="1"/>
  <c r="Q54" i="1"/>
  <c r="R54" i="1"/>
  <c r="M55" i="1"/>
  <c r="N55" i="1"/>
  <c r="O55" i="1"/>
  <c r="P55" i="1"/>
  <c r="Q55" i="1"/>
  <c r="R55" i="1"/>
  <c r="M56" i="1"/>
  <c r="N56" i="1"/>
  <c r="O56" i="1"/>
  <c r="P56" i="1"/>
  <c r="Q56" i="1"/>
  <c r="R56" i="1"/>
  <c r="M57" i="1"/>
  <c r="N57" i="1"/>
  <c r="O57" i="1"/>
  <c r="P57" i="1"/>
  <c r="Q57" i="1"/>
  <c r="R57" i="1"/>
  <c r="M58" i="1"/>
  <c r="N58" i="1"/>
  <c r="O58" i="1"/>
  <c r="P58" i="1"/>
  <c r="Q58" i="1"/>
  <c r="R58" i="1"/>
  <c r="M59" i="1"/>
  <c r="N59" i="1"/>
  <c r="O59" i="1"/>
  <c r="P59" i="1"/>
  <c r="Q59" i="1"/>
  <c r="R59" i="1"/>
  <c r="M60" i="1"/>
  <c r="N60" i="1"/>
  <c r="O60" i="1"/>
  <c r="P60" i="1"/>
  <c r="Q60" i="1"/>
  <c r="R60" i="1"/>
  <c r="M61" i="1"/>
  <c r="N61" i="1"/>
  <c r="O61" i="1"/>
  <c r="P61" i="1"/>
  <c r="Q61" i="1"/>
  <c r="R61" i="1"/>
  <c r="M62" i="1"/>
  <c r="N62" i="1"/>
  <c r="O62" i="1"/>
  <c r="P62" i="1"/>
  <c r="Q62" i="1"/>
  <c r="R62" i="1"/>
  <c r="M63" i="1"/>
  <c r="N63" i="1"/>
  <c r="O63" i="1"/>
  <c r="P63" i="1"/>
  <c r="Q63" i="1"/>
  <c r="R63" i="1"/>
  <c r="M64" i="1"/>
  <c r="N64" i="1"/>
  <c r="O64" i="1"/>
  <c r="P64" i="1"/>
  <c r="Q64" i="1"/>
  <c r="R64" i="1"/>
  <c r="M65" i="1"/>
  <c r="N65" i="1"/>
  <c r="O65" i="1"/>
  <c r="P65" i="1"/>
  <c r="Q65" i="1"/>
  <c r="R65" i="1"/>
  <c r="M66" i="1"/>
  <c r="N66" i="1"/>
  <c r="O66" i="1"/>
  <c r="P66" i="1"/>
  <c r="Q66" i="1"/>
  <c r="R66" i="1"/>
  <c r="M67" i="1"/>
  <c r="N67" i="1"/>
  <c r="O67" i="1"/>
  <c r="P67" i="1"/>
  <c r="Q67" i="1"/>
  <c r="R67" i="1"/>
  <c r="M68" i="1"/>
  <c r="N68" i="1"/>
  <c r="O68" i="1"/>
  <c r="P68" i="1"/>
  <c r="Q68" i="1"/>
  <c r="R68" i="1"/>
  <c r="M69" i="1"/>
  <c r="N69" i="1"/>
  <c r="O69" i="1"/>
  <c r="P69" i="1"/>
  <c r="Q69" i="1"/>
  <c r="R69" i="1"/>
  <c r="M70" i="1"/>
  <c r="N70" i="1"/>
  <c r="O70" i="1"/>
  <c r="P70" i="1"/>
  <c r="Q70" i="1"/>
  <c r="R70" i="1"/>
  <c r="M71" i="1"/>
  <c r="N71" i="1"/>
  <c r="O71" i="1"/>
  <c r="P71" i="1"/>
  <c r="Q71" i="1"/>
  <c r="R71" i="1"/>
  <c r="M72" i="1"/>
  <c r="N72" i="1"/>
  <c r="O72" i="1"/>
  <c r="P72" i="1"/>
  <c r="Q72" i="1"/>
  <c r="R72" i="1"/>
  <c r="M73" i="1"/>
  <c r="N73" i="1"/>
  <c r="O73" i="1"/>
  <c r="P73" i="1"/>
  <c r="Q73" i="1"/>
  <c r="R73" i="1"/>
  <c r="M74" i="1"/>
  <c r="N74" i="1"/>
  <c r="O74" i="1"/>
  <c r="P74" i="1"/>
  <c r="Q74" i="1"/>
  <c r="R74" i="1"/>
  <c r="M75" i="1"/>
  <c r="N75" i="1"/>
  <c r="O75" i="1"/>
  <c r="P75" i="1"/>
  <c r="Q75" i="1"/>
  <c r="R75" i="1"/>
  <c r="M76" i="1"/>
  <c r="N76" i="1"/>
  <c r="O76" i="1"/>
  <c r="P76" i="1"/>
  <c r="Q76" i="1"/>
  <c r="R76" i="1"/>
  <c r="M77" i="1"/>
  <c r="N77" i="1"/>
  <c r="O77" i="1"/>
  <c r="P77" i="1"/>
  <c r="Q77" i="1"/>
  <c r="R77" i="1"/>
  <c r="M78" i="1"/>
  <c r="N78" i="1"/>
  <c r="O78" i="1"/>
  <c r="P78" i="1"/>
  <c r="Q78" i="1"/>
  <c r="R78" i="1"/>
  <c r="M79" i="1"/>
  <c r="N79" i="1"/>
  <c r="O79" i="1"/>
  <c r="P79" i="1"/>
  <c r="Q79" i="1"/>
  <c r="R79" i="1"/>
  <c r="M80" i="1"/>
  <c r="N80" i="1"/>
  <c r="O80" i="1"/>
  <c r="P80" i="1"/>
  <c r="Q80" i="1"/>
  <c r="R80" i="1"/>
  <c r="M81" i="1"/>
  <c r="N81" i="1"/>
  <c r="O81" i="1"/>
  <c r="P81" i="1"/>
  <c r="Q81" i="1"/>
  <c r="R81" i="1"/>
  <c r="M82" i="1"/>
  <c r="N82" i="1"/>
  <c r="O82" i="1"/>
  <c r="P82" i="1"/>
  <c r="Q82" i="1"/>
  <c r="R82" i="1"/>
  <c r="M83" i="1"/>
  <c r="N83" i="1"/>
  <c r="O83" i="1"/>
  <c r="P83" i="1"/>
  <c r="Q83" i="1"/>
  <c r="R83" i="1"/>
  <c r="M84" i="1"/>
  <c r="N84" i="1"/>
  <c r="O84" i="1"/>
  <c r="P84" i="1"/>
  <c r="Q84" i="1"/>
  <c r="R84" i="1"/>
  <c r="M85" i="1"/>
  <c r="N85" i="1"/>
  <c r="O85" i="1"/>
  <c r="P85" i="1"/>
  <c r="Q85" i="1"/>
  <c r="R85" i="1"/>
  <c r="M86" i="1"/>
  <c r="N86" i="1"/>
  <c r="O86" i="1"/>
  <c r="P86" i="1"/>
  <c r="Q86" i="1"/>
  <c r="R86" i="1"/>
  <c r="M87" i="1"/>
  <c r="N87" i="1"/>
  <c r="O87" i="1"/>
  <c r="P87" i="1"/>
  <c r="Q87" i="1"/>
  <c r="R87" i="1"/>
  <c r="M88" i="1"/>
  <c r="N88" i="1"/>
  <c r="O88" i="1"/>
  <c r="P88" i="1"/>
  <c r="Q88" i="1"/>
  <c r="R88" i="1"/>
  <c r="M89" i="1"/>
  <c r="N89" i="1"/>
  <c r="O89" i="1"/>
  <c r="P89" i="1"/>
  <c r="Q89" i="1"/>
  <c r="R89" i="1"/>
  <c r="M90" i="1"/>
  <c r="N90" i="1"/>
  <c r="O90" i="1"/>
  <c r="P90" i="1"/>
  <c r="Q90" i="1"/>
  <c r="R90" i="1"/>
  <c r="M91" i="1"/>
  <c r="N91" i="1"/>
  <c r="O91" i="1"/>
  <c r="P91" i="1"/>
  <c r="Q91" i="1"/>
  <c r="R91" i="1"/>
  <c r="M92" i="1"/>
  <c r="N92" i="1"/>
  <c r="O92" i="1"/>
  <c r="P92" i="1"/>
  <c r="Q92" i="1"/>
  <c r="R92" i="1"/>
  <c r="M93" i="1"/>
  <c r="N93" i="1"/>
  <c r="O93" i="1"/>
  <c r="P93" i="1"/>
  <c r="Q93" i="1"/>
  <c r="R93" i="1"/>
  <c r="M94" i="1"/>
  <c r="N94" i="1"/>
  <c r="O94" i="1"/>
  <c r="P94" i="1"/>
  <c r="Q94" i="1"/>
  <c r="R94" i="1"/>
  <c r="M95" i="1"/>
  <c r="N95" i="1"/>
  <c r="O95" i="1"/>
  <c r="P95" i="1"/>
  <c r="Q95" i="1"/>
  <c r="R95" i="1"/>
  <c r="M96" i="1"/>
  <c r="N96" i="1"/>
  <c r="O96" i="1"/>
  <c r="P96" i="1"/>
  <c r="Q96" i="1"/>
  <c r="R96" i="1"/>
  <c r="M97" i="1"/>
  <c r="N97" i="1"/>
  <c r="O97" i="1"/>
  <c r="P97" i="1"/>
  <c r="Q97" i="1"/>
  <c r="R97" i="1"/>
  <c r="M98" i="1"/>
  <c r="N98" i="1"/>
  <c r="O98" i="1"/>
  <c r="P98" i="1"/>
  <c r="Q98" i="1"/>
  <c r="R98" i="1"/>
  <c r="M99" i="1"/>
  <c r="N99" i="1"/>
  <c r="O99" i="1"/>
  <c r="P99" i="1"/>
  <c r="Q99" i="1"/>
  <c r="R99" i="1"/>
  <c r="M100" i="1"/>
  <c r="N100" i="1"/>
  <c r="O100" i="1"/>
  <c r="P100" i="1"/>
  <c r="Q100" i="1"/>
  <c r="R100" i="1"/>
  <c r="M101" i="1"/>
  <c r="N101" i="1"/>
  <c r="O101" i="1"/>
  <c r="P101" i="1"/>
  <c r="Q101" i="1"/>
  <c r="R101" i="1"/>
  <c r="M102" i="1"/>
  <c r="N102" i="1"/>
  <c r="O102" i="1"/>
  <c r="P102" i="1"/>
  <c r="Q102" i="1"/>
  <c r="R102" i="1"/>
  <c r="M103" i="1"/>
  <c r="N103" i="1"/>
  <c r="O103" i="1"/>
  <c r="P103" i="1"/>
  <c r="Q103" i="1"/>
  <c r="R103" i="1"/>
  <c r="M104" i="1"/>
  <c r="N104" i="1"/>
  <c r="O104" i="1"/>
  <c r="P104" i="1"/>
  <c r="Q104" i="1"/>
  <c r="R104" i="1"/>
  <c r="M105" i="1"/>
  <c r="N105" i="1"/>
  <c r="O105" i="1"/>
  <c r="P105" i="1"/>
  <c r="Q105" i="1"/>
  <c r="R105" i="1"/>
  <c r="M106" i="1"/>
  <c r="N106" i="1"/>
  <c r="O106" i="1"/>
  <c r="P106" i="1"/>
  <c r="Q106" i="1"/>
  <c r="R106" i="1"/>
  <c r="M107" i="1"/>
  <c r="N107" i="1"/>
  <c r="O107" i="1"/>
  <c r="P107" i="1"/>
  <c r="Q107" i="1"/>
  <c r="R107" i="1"/>
  <c r="M108" i="1"/>
  <c r="N108" i="1"/>
  <c r="O108" i="1"/>
  <c r="P108" i="1"/>
  <c r="Q108" i="1"/>
  <c r="R108" i="1"/>
  <c r="M109" i="1"/>
  <c r="N109" i="1"/>
  <c r="O109" i="1"/>
  <c r="P109" i="1"/>
  <c r="Q109" i="1"/>
  <c r="R109" i="1"/>
  <c r="M110" i="1"/>
  <c r="N110" i="1"/>
  <c r="O110" i="1"/>
  <c r="P110" i="1"/>
  <c r="Q110" i="1"/>
  <c r="R110" i="1"/>
  <c r="M111" i="1"/>
  <c r="N111" i="1"/>
  <c r="O111" i="1"/>
  <c r="P111" i="1"/>
  <c r="Q111" i="1"/>
  <c r="R111" i="1"/>
  <c r="M112" i="1"/>
  <c r="N112" i="1"/>
  <c r="O112" i="1"/>
  <c r="P112" i="1"/>
  <c r="Q112" i="1"/>
  <c r="R112" i="1"/>
  <c r="M113" i="1"/>
  <c r="N113" i="1"/>
  <c r="O113" i="1"/>
  <c r="P113" i="1"/>
  <c r="Q113" i="1"/>
  <c r="R113" i="1"/>
  <c r="M114" i="1"/>
  <c r="N114" i="1"/>
  <c r="O114" i="1"/>
  <c r="P114" i="1"/>
  <c r="Q114" i="1"/>
  <c r="R114" i="1"/>
  <c r="M115" i="1"/>
  <c r="N115" i="1"/>
  <c r="O115" i="1"/>
  <c r="P115" i="1"/>
  <c r="Q115" i="1"/>
  <c r="R115" i="1"/>
  <c r="M116" i="1"/>
  <c r="N116" i="1"/>
  <c r="O116" i="1"/>
  <c r="P116" i="1"/>
  <c r="Q116" i="1"/>
  <c r="R116" i="1"/>
  <c r="M117" i="1"/>
  <c r="N117" i="1"/>
  <c r="O117" i="1"/>
  <c r="P117" i="1"/>
  <c r="Q117" i="1"/>
  <c r="R117" i="1"/>
  <c r="M118" i="1"/>
  <c r="N118" i="1"/>
  <c r="O118" i="1"/>
  <c r="P118" i="1"/>
  <c r="Q118" i="1"/>
  <c r="R118" i="1"/>
  <c r="M119" i="1"/>
  <c r="N119" i="1"/>
  <c r="O119" i="1"/>
  <c r="P119" i="1"/>
  <c r="Q119" i="1"/>
  <c r="R119" i="1"/>
  <c r="M120" i="1"/>
  <c r="N120" i="1"/>
  <c r="O120" i="1"/>
  <c r="P120" i="1"/>
  <c r="Q120" i="1"/>
  <c r="R120" i="1"/>
  <c r="M121" i="1"/>
  <c r="N121" i="1"/>
  <c r="O121" i="1"/>
  <c r="P121" i="1"/>
  <c r="Q121" i="1"/>
  <c r="R121" i="1"/>
  <c r="M122" i="1"/>
  <c r="N122" i="1"/>
  <c r="O122" i="1"/>
  <c r="P122" i="1"/>
  <c r="Q122" i="1"/>
  <c r="R122" i="1"/>
  <c r="M123" i="1"/>
  <c r="N123" i="1"/>
  <c r="O123" i="1"/>
  <c r="P123" i="1"/>
  <c r="Q123" i="1"/>
  <c r="R123" i="1"/>
  <c r="M124" i="1"/>
  <c r="N124" i="1"/>
  <c r="O124" i="1"/>
  <c r="P124" i="1"/>
  <c r="Q124" i="1"/>
  <c r="R124" i="1"/>
  <c r="M125" i="1"/>
  <c r="N125" i="1"/>
  <c r="O125" i="1"/>
  <c r="P125" i="1"/>
  <c r="Q125" i="1"/>
  <c r="R125" i="1"/>
  <c r="M126" i="1"/>
  <c r="N126" i="1"/>
  <c r="O126" i="1"/>
  <c r="P126" i="1"/>
  <c r="Q126" i="1"/>
  <c r="R126" i="1"/>
  <c r="M127" i="1"/>
  <c r="N127" i="1"/>
  <c r="O127" i="1"/>
  <c r="P127" i="1"/>
  <c r="Q127" i="1"/>
  <c r="R127" i="1"/>
  <c r="M128" i="1"/>
  <c r="N128" i="1"/>
  <c r="O128" i="1"/>
  <c r="P128" i="1"/>
  <c r="Q128" i="1"/>
  <c r="R128" i="1"/>
  <c r="M129" i="1"/>
  <c r="N129" i="1"/>
  <c r="O129" i="1"/>
  <c r="P129" i="1"/>
  <c r="Q129" i="1"/>
  <c r="R129" i="1"/>
  <c r="M130" i="1"/>
  <c r="N130" i="1"/>
  <c r="O130" i="1"/>
  <c r="P130" i="1"/>
  <c r="Q130" i="1"/>
  <c r="R130" i="1"/>
  <c r="M131" i="1"/>
  <c r="N131" i="1"/>
  <c r="O131" i="1"/>
  <c r="P131" i="1"/>
  <c r="Q131" i="1"/>
  <c r="R131" i="1"/>
  <c r="M132" i="1"/>
  <c r="N132" i="1"/>
  <c r="O132" i="1"/>
  <c r="P132" i="1"/>
  <c r="Q132" i="1"/>
  <c r="R132" i="1"/>
  <c r="M133" i="1"/>
  <c r="N133" i="1"/>
  <c r="O133" i="1"/>
  <c r="P133" i="1"/>
  <c r="Q133" i="1"/>
  <c r="R133" i="1"/>
  <c r="M134" i="1"/>
  <c r="N134" i="1"/>
  <c r="O134" i="1"/>
  <c r="P134" i="1"/>
  <c r="Q134" i="1"/>
  <c r="R134" i="1"/>
  <c r="M135" i="1"/>
  <c r="N135" i="1"/>
  <c r="O135" i="1"/>
  <c r="P135" i="1"/>
  <c r="Q135" i="1"/>
  <c r="R135" i="1"/>
  <c r="M136" i="1"/>
  <c r="N136" i="1"/>
  <c r="O136" i="1"/>
  <c r="P136" i="1"/>
  <c r="Q136" i="1"/>
  <c r="R136" i="1"/>
  <c r="M137" i="1"/>
  <c r="N137" i="1"/>
  <c r="O137" i="1"/>
  <c r="P137" i="1"/>
  <c r="Q137" i="1"/>
  <c r="R137" i="1"/>
  <c r="M138" i="1"/>
  <c r="N138" i="1"/>
  <c r="O138" i="1"/>
  <c r="P138" i="1"/>
  <c r="Q138" i="1"/>
  <c r="R138" i="1"/>
  <c r="M139" i="1"/>
  <c r="N139" i="1"/>
  <c r="O139" i="1"/>
  <c r="P139" i="1"/>
  <c r="Q139" i="1"/>
  <c r="R139" i="1"/>
  <c r="M140" i="1"/>
  <c r="N140" i="1"/>
  <c r="O140" i="1"/>
  <c r="P140" i="1"/>
  <c r="Q140" i="1"/>
  <c r="R140" i="1"/>
  <c r="M141" i="1"/>
  <c r="N141" i="1"/>
  <c r="O141" i="1"/>
  <c r="P141" i="1"/>
  <c r="Q141" i="1"/>
  <c r="R141" i="1"/>
  <c r="M142" i="1"/>
  <c r="N142" i="1"/>
  <c r="O142" i="1"/>
  <c r="P142" i="1"/>
  <c r="Q142" i="1"/>
  <c r="R142" i="1"/>
  <c r="M143" i="1"/>
  <c r="N143" i="1"/>
  <c r="O143" i="1"/>
  <c r="P143" i="1"/>
  <c r="Q143" i="1"/>
  <c r="R143" i="1"/>
  <c r="M144" i="1"/>
  <c r="N144" i="1"/>
  <c r="O144" i="1"/>
  <c r="P144" i="1"/>
  <c r="Q144" i="1"/>
  <c r="R144" i="1"/>
  <c r="M145" i="1"/>
  <c r="N145" i="1"/>
  <c r="O145" i="1"/>
  <c r="P145" i="1"/>
  <c r="Q145" i="1"/>
  <c r="R145" i="1"/>
  <c r="M146" i="1"/>
  <c r="N146" i="1"/>
  <c r="O146" i="1"/>
  <c r="P146" i="1"/>
  <c r="Q146" i="1"/>
  <c r="R146" i="1"/>
  <c r="M147" i="1"/>
  <c r="N147" i="1"/>
  <c r="O147" i="1"/>
  <c r="P147" i="1"/>
  <c r="Q147" i="1"/>
  <c r="R147" i="1"/>
  <c r="M148" i="1"/>
  <c r="N148" i="1"/>
  <c r="O148" i="1"/>
  <c r="P148" i="1"/>
  <c r="Q148" i="1"/>
  <c r="R148" i="1"/>
  <c r="M149" i="1"/>
  <c r="N149" i="1"/>
  <c r="O149" i="1"/>
  <c r="P149" i="1"/>
  <c r="Q149" i="1"/>
  <c r="R149" i="1"/>
  <c r="M150" i="1"/>
  <c r="N150" i="1"/>
  <c r="O150" i="1"/>
  <c r="P150" i="1"/>
  <c r="Q150" i="1"/>
  <c r="R150" i="1"/>
  <c r="M151" i="1"/>
  <c r="N151" i="1"/>
  <c r="O151" i="1"/>
  <c r="P151" i="1"/>
  <c r="Q151" i="1"/>
  <c r="R151" i="1"/>
  <c r="M152" i="1"/>
  <c r="N152" i="1"/>
  <c r="O152" i="1"/>
  <c r="P152" i="1"/>
  <c r="Q152" i="1"/>
  <c r="R152" i="1"/>
  <c r="M153" i="1"/>
  <c r="N153" i="1"/>
  <c r="O153" i="1"/>
  <c r="P153" i="1"/>
  <c r="Q153" i="1"/>
  <c r="R153" i="1"/>
  <c r="M154" i="1"/>
  <c r="N154" i="1"/>
  <c r="O154" i="1"/>
  <c r="P154" i="1"/>
  <c r="Q154" i="1"/>
  <c r="R154" i="1"/>
  <c r="M155" i="1"/>
  <c r="N155" i="1"/>
  <c r="O155" i="1"/>
  <c r="P155" i="1"/>
  <c r="Q155" i="1"/>
  <c r="R155" i="1"/>
  <c r="M156" i="1"/>
  <c r="N156" i="1"/>
  <c r="O156" i="1"/>
  <c r="P156" i="1"/>
  <c r="Q156" i="1"/>
  <c r="R156" i="1"/>
  <c r="M157" i="1"/>
  <c r="N157" i="1"/>
  <c r="O157" i="1"/>
  <c r="P157" i="1"/>
  <c r="Q157" i="1"/>
  <c r="R157" i="1"/>
  <c r="M158" i="1"/>
  <c r="N158" i="1"/>
  <c r="O158" i="1"/>
  <c r="P158" i="1"/>
  <c r="Q158" i="1"/>
  <c r="R158" i="1"/>
  <c r="M159" i="1"/>
  <c r="N159" i="1"/>
  <c r="O159" i="1"/>
  <c r="P159" i="1"/>
  <c r="Q159" i="1"/>
  <c r="R159" i="1"/>
  <c r="M160" i="1"/>
  <c r="N160" i="1"/>
  <c r="O160" i="1"/>
  <c r="P160" i="1"/>
  <c r="Q160" i="1"/>
  <c r="R160" i="1"/>
  <c r="M161" i="1"/>
  <c r="N161" i="1"/>
  <c r="O161" i="1"/>
  <c r="P161" i="1"/>
  <c r="Q161" i="1"/>
  <c r="R161" i="1"/>
  <c r="M162" i="1"/>
  <c r="N162" i="1"/>
  <c r="O162" i="1"/>
  <c r="P162" i="1"/>
  <c r="Q162" i="1"/>
  <c r="R162" i="1"/>
  <c r="M163" i="1"/>
  <c r="N163" i="1"/>
  <c r="O163" i="1"/>
  <c r="P163" i="1"/>
  <c r="Q163" i="1"/>
  <c r="R163" i="1"/>
  <c r="M164" i="1"/>
  <c r="N164" i="1"/>
  <c r="O164" i="1"/>
  <c r="P164" i="1"/>
  <c r="Q164" i="1"/>
  <c r="R164" i="1"/>
  <c r="M165" i="1"/>
  <c r="N165" i="1"/>
  <c r="O165" i="1"/>
  <c r="P165" i="1"/>
  <c r="Q165" i="1"/>
  <c r="R165" i="1"/>
  <c r="M166" i="1"/>
  <c r="N166" i="1"/>
  <c r="O166" i="1"/>
  <c r="P166" i="1"/>
  <c r="Q166" i="1"/>
  <c r="R166" i="1"/>
  <c r="M167" i="1"/>
  <c r="N167" i="1"/>
  <c r="O167" i="1"/>
  <c r="P167" i="1"/>
  <c r="Q167" i="1"/>
  <c r="R167" i="1"/>
  <c r="M168" i="1"/>
  <c r="N168" i="1"/>
  <c r="O168" i="1"/>
  <c r="P168" i="1"/>
  <c r="Q168" i="1"/>
  <c r="R168" i="1"/>
  <c r="M169" i="1"/>
  <c r="N169" i="1"/>
  <c r="O169" i="1"/>
  <c r="P169" i="1"/>
  <c r="Q169" i="1"/>
  <c r="R169" i="1"/>
  <c r="M170" i="1"/>
  <c r="N170" i="1"/>
  <c r="O170" i="1"/>
  <c r="P170" i="1"/>
  <c r="Q170" i="1"/>
  <c r="R170" i="1"/>
  <c r="M171" i="1"/>
  <c r="N171" i="1"/>
  <c r="O171" i="1"/>
  <c r="P171" i="1"/>
  <c r="Q171" i="1"/>
  <c r="R171" i="1"/>
  <c r="M172" i="1"/>
  <c r="N172" i="1"/>
  <c r="O172" i="1"/>
  <c r="P172" i="1"/>
  <c r="Q172" i="1"/>
  <c r="R172" i="1"/>
  <c r="M173" i="1"/>
  <c r="N173" i="1"/>
  <c r="O173" i="1"/>
  <c r="P173" i="1"/>
  <c r="Q173" i="1"/>
  <c r="R173" i="1"/>
  <c r="M174" i="1"/>
  <c r="N174" i="1"/>
  <c r="O174" i="1"/>
  <c r="P174" i="1"/>
  <c r="Q174" i="1"/>
  <c r="R174" i="1"/>
  <c r="M175" i="1"/>
  <c r="N175" i="1"/>
  <c r="O175" i="1"/>
  <c r="P175" i="1"/>
  <c r="Q175" i="1"/>
  <c r="R175" i="1"/>
  <c r="M176" i="1"/>
  <c r="N176" i="1"/>
  <c r="O176" i="1"/>
  <c r="P176" i="1"/>
  <c r="Q176" i="1"/>
  <c r="R176" i="1"/>
  <c r="M177" i="1"/>
  <c r="N177" i="1"/>
  <c r="O177" i="1"/>
  <c r="P177" i="1"/>
  <c r="Q177" i="1"/>
  <c r="R177" i="1"/>
  <c r="M178" i="1"/>
  <c r="N178" i="1"/>
  <c r="O178" i="1"/>
  <c r="P178" i="1"/>
  <c r="Q178" i="1"/>
  <c r="R178" i="1"/>
  <c r="M179" i="1"/>
  <c r="N179" i="1"/>
  <c r="O179" i="1"/>
  <c r="P179" i="1"/>
  <c r="Q179" i="1"/>
  <c r="R179" i="1"/>
  <c r="M180" i="1"/>
  <c r="N180" i="1"/>
  <c r="O180" i="1"/>
  <c r="P180" i="1"/>
  <c r="Q180" i="1"/>
  <c r="R180" i="1"/>
  <c r="M181" i="1"/>
  <c r="N181" i="1"/>
  <c r="O181" i="1"/>
  <c r="P181" i="1"/>
  <c r="Q181" i="1"/>
  <c r="R181" i="1"/>
  <c r="M182" i="1"/>
  <c r="N182" i="1"/>
  <c r="O182" i="1"/>
  <c r="P182" i="1"/>
  <c r="Q182" i="1"/>
  <c r="R182" i="1"/>
  <c r="M183" i="1"/>
  <c r="N183" i="1"/>
  <c r="O183" i="1"/>
  <c r="P183" i="1"/>
  <c r="Q183" i="1"/>
  <c r="R183" i="1"/>
  <c r="M184" i="1"/>
  <c r="N184" i="1"/>
  <c r="O184" i="1"/>
  <c r="P184" i="1"/>
  <c r="Q184" i="1"/>
  <c r="R184" i="1"/>
  <c r="R185" i="1"/>
  <c r="Q185" i="1"/>
  <c r="P185" i="1"/>
  <c r="O185" i="1"/>
  <c r="N185" i="1"/>
  <c r="M185" i="1"/>
  <c r="D33" i="1"/>
  <c r="H9" i="4" l="1"/>
  <c r="I9" i="4"/>
  <c r="N11" i="4"/>
  <c r="L11" i="4"/>
  <c r="O11" i="4"/>
  <c r="M11" i="4"/>
  <c r="E13" i="4"/>
  <c r="F12" i="4"/>
  <c r="G12" i="4" s="1"/>
  <c r="V10" i="4"/>
  <c r="M8" i="3"/>
  <c r="V8" i="3" s="1"/>
  <c r="H8" i="3"/>
  <c r="L9" i="3"/>
  <c r="I8" i="3"/>
  <c r="S8" i="3" s="1"/>
  <c r="L8" i="3"/>
  <c r="T8" i="3" s="1"/>
  <c r="E11" i="3"/>
  <c r="F11" i="3" s="1"/>
  <c r="G11" i="3" s="1"/>
  <c r="N9" i="3"/>
  <c r="O9" i="3"/>
  <c r="N10" i="3" s="1"/>
  <c r="O10" i="3" s="1"/>
  <c r="N11" i="3" s="1"/>
  <c r="O11" i="3" s="1"/>
  <c r="N12" i="3" s="1"/>
  <c r="O12" i="3" s="1"/>
  <c r="V11" i="4" l="1"/>
  <c r="M12" i="4"/>
  <c r="N12" i="4"/>
  <c r="L12" i="4"/>
  <c r="S9" i="4"/>
  <c r="V12" i="4"/>
  <c r="T11" i="4"/>
  <c r="T12" i="4"/>
  <c r="J9" i="4"/>
  <c r="Q9" i="4"/>
  <c r="E14" i="4"/>
  <c r="F13" i="4"/>
  <c r="G13" i="4" s="1"/>
  <c r="U12" i="4"/>
  <c r="U11" i="4"/>
  <c r="L10" i="3"/>
  <c r="M10" i="3"/>
  <c r="N13" i="3"/>
  <c r="O13" i="3" s="1"/>
  <c r="L11" i="3"/>
  <c r="M11" i="3"/>
  <c r="V9" i="3"/>
  <c r="E12" i="3"/>
  <c r="F12" i="3" s="1"/>
  <c r="G12" i="3" s="1"/>
  <c r="U9" i="3"/>
  <c r="T9" i="3"/>
  <c r="C8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O3" i="1" s="1"/>
  <c r="G4" i="1"/>
  <c r="A4" i="1"/>
  <c r="E8" i="1" s="1"/>
  <c r="O12" i="4" l="1"/>
  <c r="E15" i="4"/>
  <c r="F14" i="4"/>
  <c r="G14" i="4" s="1"/>
  <c r="R9" i="4"/>
  <c r="K9" i="4"/>
  <c r="N14" i="3"/>
  <c r="O14" i="3" s="1"/>
  <c r="M12" i="3"/>
  <c r="L12" i="3"/>
  <c r="Q8" i="3"/>
  <c r="J8" i="3"/>
  <c r="E13" i="3"/>
  <c r="F13" i="3" s="1"/>
  <c r="G13" i="3" s="1"/>
  <c r="V10" i="3"/>
  <c r="T10" i="3"/>
  <c r="U10" i="3"/>
  <c r="C60" i="1"/>
  <c r="C61" i="1" s="1"/>
  <c r="C62" i="1" s="1"/>
  <c r="C63" i="1" s="1"/>
  <c r="C64" i="1" s="1"/>
  <c r="J8" i="1"/>
  <c r="K8" i="1" s="1"/>
  <c r="H8" i="1"/>
  <c r="I8" i="1"/>
  <c r="D8" i="1"/>
  <c r="H10" i="4" l="1"/>
  <c r="I10" i="4"/>
  <c r="E16" i="4"/>
  <c r="F15" i="4"/>
  <c r="G15" i="4" s="1"/>
  <c r="L13" i="4"/>
  <c r="N13" i="4"/>
  <c r="M13" i="4"/>
  <c r="M13" i="3"/>
  <c r="L13" i="3"/>
  <c r="N15" i="3"/>
  <c r="O15" i="3" s="1"/>
  <c r="K8" i="3"/>
  <c r="I9" i="3" s="1"/>
  <c r="R8" i="3"/>
  <c r="E14" i="3"/>
  <c r="F14" i="3" s="1"/>
  <c r="G14" i="3" s="1"/>
  <c r="O2" i="1"/>
  <c r="C65" i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H9" i="1"/>
  <c r="I9" i="1"/>
  <c r="J9" i="1"/>
  <c r="K9" i="1" s="1"/>
  <c r="F8" i="1"/>
  <c r="G8" i="1" s="1"/>
  <c r="D9" i="1" s="1"/>
  <c r="I10" i="1"/>
  <c r="K10" i="1"/>
  <c r="J10" i="1"/>
  <c r="H10" i="1"/>
  <c r="E9" i="1"/>
  <c r="V13" i="4" l="1"/>
  <c r="U13" i="4"/>
  <c r="E17" i="4"/>
  <c r="F16" i="4"/>
  <c r="G16" i="4" s="1"/>
  <c r="O13" i="4"/>
  <c r="S10" i="4"/>
  <c r="T13" i="4"/>
  <c r="J10" i="4"/>
  <c r="Q10" i="4"/>
  <c r="N16" i="3"/>
  <c r="O16" i="3" s="1"/>
  <c r="L14" i="3"/>
  <c r="M14" i="3"/>
  <c r="S9" i="3"/>
  <c r="H9" i="3"/>
  <c r="E15" i="3"/>
  <c r="F15" i="3" s="1"/>
  <c r="G15" i="3" s="1"/>
  <c r="U11" i="3"/>
  <c r="V11" i="3"/>
  <c r="T11" i="3"/>
  <c r="H11" i="1"/>
  <c r="I11" i="1"/>
  <c r="J11" i="1"/>
  <c r="K11" i="1" s="1"/>
  <c r="F9" i="1"/>
  <c r="G9" i="1" s="1"/>
  <c r="O14" i="4" l="1"/>
  <c r="N14" i="4"/>
  <c r="M14" i="4"/>
  <c r="L14" i="4"/>
  <c r="R10" i="4"/>
  <c r="K10" i="4"/>
  <c r="E18" i="4"/>
  <c r="F17" i="4"/>
  <c r="G17" i="4" s="1"/>
  <c r="M15" i="3"/>
  <c r="L15" i="3"/>
  <c r="N17" i="3"/>
  <c r="O17" i="3" s="1"/>
  <c r="Q9" i="3"/>
  <c r="J9" i="3"/>
  <c r="E16" i="3"/>
  <c r="F16" i="3" s="1"/>
  <c r="G16" i="3" s="1"/>
  <c r="H12" i="1"/>
  <c r="I12" i="1"/>
  <c r="J12" i="1"/>
  <c r="K12" i="1" s="1"/>
  <c r="E10" i="1"/>
  <c r="D10" i="1"/>
  <c r="E19" i="4" l="1"/>
  <c r="F18" i="4"/>
  <c r="G18" i="4" s="1"/>
  <c r="T14" i="4"/>
  <c r="I11" i="4"/>
  <c r="H11" i="4"/>
  <c r="V14" i="4"/>
  <c r="N15" i="4"/>
  <c r="U15" i="4" s="1"/>
  <c r="M15" i="4"/>
  <c r="V15" i="4" s="1"/>
  <c r="L15" i="4"/>
  <c r="T15" i="4" s="1"/>
  <c r="O15" i="4"/>
  <c r="U14" i="4"/>
  <c r="L16" i="3"/>
  <c r="M16" i="3"/>
  <c r="N18" i="3"/>
  <c r="O18" i="3" s="1"/>
  <c r="K9" i="3"/>
  <c r="R9" i="3"/>
  <c r="E17" i="3"/>
  <c r="F17" i="3" s="1"/>
  <c r="G17" i="3" s="1"/>
  <c r="V13" i="3"/>
  <c r="T13" i="3"/>
  <c r="V12" i="3"/>
  <c r="U12" i="3"/>
  <c r="U13" i="3"/>
  <c r="T12" i="3"/>
  <c r="F10" i="1"/>
  <c r="G10" i="1" s="1"/>
  <c r="H13" i="1"/>
  <c r="J13" i="1"/>
  <c r="K13" i="1" s="1"/>
  <c r="I13" i="1"/>
  <c r="M16" i="4" l="1"/>
  <c r="V16" i="4" s="1"/>
  <c r="L16" i="4"/>
  <c r="T16" i="4" s="1"/>
  <c r="N16" i="4"/>
  <c r="U16" i="4" s="1"/>
  <c r="E20" i="4"/>
  <c r="F19" i="4"/>
  <c r="G19" i="4" s="1"/>
  <c r="S11" i="4"/>
  <c r="J11" i="4"/>
  <c r="Q11" i="4"/>
  <c r="M17" i="3"/>
  <c r="L17" i="3"/>
  <c r="H10" i="3"/>
  <c r="I10" i="3"/>
  <c r="S10" i="3" s="1"/>
  <c r="N19" i="3"/>
  <c r="O19" i="3" s="1"/>
  <c r="E18" i="3"/>
  <c r="F18" i="3" s="1"/>
  <c r="G18" i="3" s="1"/>
  <c r="H14" i="1"/>
  <c r="J14" i="1"/>
  <c r="K14" i="1" s="1"/>
  <c r="I14" i="1"/>
  <c r="E11" i="1"/>
  <c r="D11" i="1"/>
  <c r="O16" i="4" l="1"/>
  <c r="R11" i="4"/>
  <c r="K11" i="4"/>
  <c r="E21" i="4"/>
  <c r="F20" i="4"/>
  <c r="G20" i="4" s="1"/>
  <c r="J10" i="3"/>
  <c r="K10" i="3" s="1"/>
  <c r="M18" i="3"/>
  <c r="L18" i="3"/>
  <c r="N20" i="3"/>
  <c r="O20" i="3" s="1"/>
  <c r="Q10" i="3"/>
  <c r="E19" i="3"/>
  <c r="F19" i="3" s="1"/>
  <c r="G19" i="3" s="1"/>
  <c r="V14" i="3"/>
  <c r="T15" i="3"/>
  <c r="U15" i="3"/>
  <c r="V15" i="3"/>
  <c r="T14" i="3"/>
  <c r="U14" i="3"/>
  <c r="J15" i="1"/>
  <c r="K15" i="1" s="1"/>
  <c r="I15" i="1"/>
  <c r="H15" i="1"/>
  <c r="F11" i="1"/>
  <c r="G11" i="1" s="1"/>
  <c r="E22" i="4" l="1"/>
  <c r="F21" i="4"/>
  <c r="G21" i="4" s="1"/>
  <c r="I12" i="4"/>
  <c r="H12" i="4"/>
  <c r="L17" i="4"/>
  <c r="T17" i="4" s="1"/>
  <c r="N17" i="4"/>
  <c r="U17" i="4" s="1"/>
  <c r="M17" i="4"/>
  <c r="V17" i="4" s="1"/>
  <c r="N21" i="3"/>
  <c r="O21" i="3" s="1"/>
  <c r="M19" i="3"/>
  <c r="L19" i="3"/>
  <c r="I11" i="3"/>
  <c r="H11" i="3"/>
  <c r="R10" i="3"/>
  <c r="E20" i="3"/>
  <c r="F20" i="3" s="1"/>
  <c r="G20" i="3" s="1"/>
  <c r="I16" i="1"/>
  <c r="J16" i="1"/>
  <c r="K16" i="1" s="1"/>
  <c r="H16" i="1"/>
  <c r="D12" i="1"/>
  <c r="E12" i="1"/>
  <c r="J12" i="4" l="1"/>
  <c r="Q12" i="4"/>
  <c r="E23" i="4"/>
  <c r="F22" i="4"/>
  <c r="G22" i="4" s="1"/>
  <c r="O17" i="4"/>
  <c r="S12" i="4"/>
  <c r="J11" i="3"/>
  <c r="K11" i="3" s="1"/>
  <c r="H12" i="3" s="1"/>
  <c r="N22" i="3"/>
  <c r="O22" i="3" s="1"/>
  <c r="M20" i="3"/>
  <c r="L20" i="3"/>
  <c r="S11" i="3"/>
  <c r="E21" i="3"/>
  <c r="F21" i="3" s="1"/>
  <c r="G21" i="3" s="1"/>
  <c r="V16" i="3"/>
  <c r="T16" i="3"/>
  <c r="U16" i="3"/>
  <c r="F12" i="1"/>
  <c r="G12" i="1" s="1"/>
  <c r="D13" i="1"/>
  <c r="E13" i="1"/>
  <c r="H17" i="1"/>
  <c r="J17" i="1"/>
  <c r="K17" i="1" s="1"/>
  <c r="I17" i="1"/>
  <c r="R12" i="4" l="1"/>
  <c r="K12" i="4"/>
  <c r="O18" i="4"/>
  <c r="N18" i="4"/>
  <c r="U18" i="4" s="1"/>
  <c r="M18" i="4"/>
  <c r="V18" i="4" s="1"/>
  <c r="L18" i="4"/>
  <c r="T18" i="4" s="1"/>
  <c r="E24" i="4"/>
  <c r="F23" i="4"/>
  <c r="G23" i="4" s="1"/>
  <c r="I12" i="3"/>
  <c r="J12" i="3" s="1"/>
  <c r="K12" i="3" s="1"/>
  <c r="I13" i="3" s="1"/>
  <c r="M21" i="3"/>
  <c r="L21" i="3"/>
  <c r="N23" i="3"/>
  <c r="O23" i="3" s="1"/>
  <c r="Q11" i="3"/>
  <c r="E22" i="3"/>
  <c r="F22" i="3" s="1"/>
  <c r="G22" i="3" s="1"/>
  <c r="F13" i="1"/>
  <c r="G13" i="1" s="1"/>
  <c r="D14" i="1"/>
  <c r="E14" i="1"/>
  <c r="J18" i="1"/>
  <c r="K18" i="1" s="1"/>
  <c r="H18" i="1"/>
  <c r="I18" i="1"/>
  <c r="H13" i="4" l="1"/>
  <c r="I13" i="4"/>
  <c r="S13" i="4" s="1"/>
  <c r="F24" i="4"/>
  <c r="G24" i="4" s="1"/>
  <c r="E25" i="4"/>
  <c r="N19" i="4"/>
  <c r="U19" i="4" s="1"/>
  <c r="M19" i="4"/>
  <c r="V19" i="4" s="1"/>
  <c r="L19" i="4"/>
  <c r="T19" i="4" s="1"/>
  <c r="H13" i="3"/>
  <c r="J13" i="3" s="1"/>
  <c r="K13" i="3" s="1"/>
  <c r="N24" i="3"/>
  <c r="O24" i="3" s="1"/>
  <c r="L22" i="3"/>
  <c r="M22" i="3"/>
  <c r="R11" i="3"/>
  <c r="E23" i="3"/>
  <c r="F23" i="3" s="1"/>
  <c r="G23" i="3" s="1"/>
  <c r="U17" i="3"/>
  <c r="V17" i="3"/>
  <c r="T17" i="3"/>
  <c r="F14" i="1"/>
  <c r="G14" i="1" s="1"/>
  <c r="E15" i="1" s="1"/>
  <c r="D15" i="1"/>
  <c r="I19" i="1"/>
  <c r="H19" i="1"/>
  <c r="J19" i="1"/>
  <c r="K19" i="1" s="1"/>
  <c r="O19" i="4" l="1"/>
  <c r="E26" i="4"/>
  <c r="F25" i="4"/>
  <c r="G25" i="4" s="1"/>
  <c r="J13" i="4"/>
  <c r="Q13" i="4"/>
  <c r="M23" i="3"/>
  <c r="L23" i="3"/>
  <c r="N25" i="3"/>
  <c r="O25" i="3" s="1"/>
  <c r="I14" i="3"/>
  <c r="H14" i="3"/>
  <c r="S12" i="3"/>
  <c r="E24" i="3"/>
  <c r="F24" i="3" s="1"/>
  <c r="G24" i="3" s="1"/>
  <c r="U18" i="3"/>
  <c r="V18" i="3"/>
  <c r="T18" i="3"/>
  <c r="F15" i="1"/>
  <c r="G15" i="1" s="1"/>
  <c r="E16" i="1" s="1"/>
  <c r="H20" i="1"/>
  <c r="I20" i="1"/>
  <c r="J20" i="1"/>
  <c r="K20" i="1" s="1"/>
  <c r="D16" i="1"/>
  <c r="M20" i="4" l="1"/>
  <c r="V20" i="4" s="1"/>
  <c r="N20" i="4"/>
  <c r="U20" i="4" s="1"/>
  <c r="L20" i="4"/>
  <c r="T20" i="4" s="1"/>
  <c r="O20" i="4"/>
  <c r="R13" i="4"/>
  <c r="K13" i="4"/>
  <c r="E27" i="4"/>
  <c r="F26" i="4"/>
  <c r="G26" i="4" s="1"/>
  <c r="J14" i="3"/>
  <c r="K14" i="3" s="1"/>
  <c r="I15" i="3" s="1"/>
  <c r="N26" i="3"/>
  <c r="O26" i="3" s="1"/>
  <c r="L24" i="3"/>
  <c r="M24" i="3"/>
  <c r="Q12" i="3"/>
  <c r="E25" i="3"/>
  <c r="F25" i="3" s="1"/>
  <c r="G25" i="3" s="1"/>
  <c r="T19" i="3"/>
  <c r="U19" i="3"/>
  <c r="V19" i="3"/>
  <c r="F16" i="1"/>
  <c r="G16" i="1" s="1"/>
  <c r="D17" i="1"/>
  <c r="E17" i="1"/>
  <c r="J21" i="1"/>
  <c r="K21" i="1" s="1"/>
  <c r="I21" i="1"/>
  <c r="H21" i="1"/>
  <c r="E28" i="4" l="1"/>
  <c r="F27" i="4"/>
  <c r="G27" i="4" s="1"/>
  <c r="L21" i="4"/>
  <c r="T21" i="4" s="1"/>
  <c r="M21" i="4"/>
  <c r="V21" i="4" s="1"/>
  <c r="N21" i="4"/>
  <c r="U21" i="4" s="1"/>
  <c r="I14" i="4"/>
  <c r="S14" i="4" s="1"/>
  <c r="H14" i="4"/>
  <c r="H15" i="3"/>
  <c r="J15" i="3" s="1"/>
  <c r="K15" i="3" s="1"/>
  <c r="M25" i="3"/>
  <c r="L25" i="3"/>
  <c r="N27" i="3"/>
  <c r="O27" i="3" s="1"/>
  <c r="R12" i="3"/>
  <c r="E26" i="3"/>
  <c r="F26" i="3" s="1"/>
  <c r="G26" i="3" s="1"/>
  <c r="F17" i="1"/>
  <c r="G17" i="1" s="1"/>
  <c r="D18" i="1" s="1"/>
  <c r="H22" i="1"/>
  <c r="J22" i="1"/>
  <c r="K22" i="1" s="1"/>
  <c r="I22" i="1"/>
  <c r="J14" i="4" l="1"/>
  <c r="Q14" i="4"/>
  <c r="O21" i="4"/>
  <c r="E29" i="4"/>
  <c r="F28" i="4"/>
  <c r="G28" i="4" s="1"/>
  <c r="N28" i="3"/>
  <c r="O28" i="3" s="1"/>
  <c r="M26" i="3"/>
  <c r="L26" i="3"/>
  <c r="I16" i="3"/>
  <c r="H16" i="3"/>
  <c r="S13" i="3"/>
  <c r="E27" i="3"/>
  <c r="F27" i="3" s="1"/>
  <c r="G27" i="3" s="1"/>
  <c r="V20" i="3"/>
  <c r="T20" i="3"/>
  <c r="U20" i="3"/>
  <c r="E18" i="1"/>
  <c r="I23" i="1"/>
  <c r="H23" i="1"/>
  <c r="J23" i="1"/>
  <c r="K23" i="1" s="1"/>
  <c r="F29" i="4" l="1"/>
  <c r="G29" i="4" s="1"/>
  <c r="E30" i="4"/>
  <c r="L22" i="4"/>
  <c r="T22" i="4" s="1"/>
  <c r="N22" i="4"/>
  <c r="U22" i="4" s="1"/>
  <c r="M22" i="4"/>
  <c r="V22" i="4" s="1"/>
  <c r="R14" i="4"/>
  <c r="K14" i="4"/>
  <c r="J16" i="3"/>
  <c r="K16" i="3" s="1"/>
  <c r="L27" i="3"/>
  <c r="M27" i="3"/>
  <c r="N29" i="3"/>
  <c r="O29" i="3" s="1"/>
  <c r="Q13" i="3"/>
  <c r="E28" i="3"/>
  <c r="F28" i="3" s="1"/>
  <c r="G28" i="3" s="1"/>
  <c r="F18" i="1"/>
  <c r="G18" i="1" s="1"/>
  <c r="H24" i="1"/>
  <c r="J24" i="1"/>
  <c r="K24" i="1" s="1"/>
  <c r="I24" i="1"/>
  <c r="H15" i="4" l="1"/>
  <c r="I15" i="4"/>
  <c r="S15" i="4" s="1"/>
  <c r="O22" i="4"/>
  <c r="E31" i="4"/>
  <c r="F30" i="4"/>
  <c r="G30" i="4" s="1"/>
  <c r="I17" i="3"/>
  <c r="H17" i="3"/>
  <c r="N30" i="3"/>
  <c r="O30" i="3" s="1"/>
  <c r="L28" i="3"/>
  <c r="M28" i="3"/>
  <c r="R13" i="3"/>
  <c r="E29" i="3"/>
  <c r="F29" i="3" s="1"/>
  <c r="G29" i="3" s="1"/>
  <c r="U21" i="3"/>
  <c r="V21" i="3"/>
  <c r="T21" i="3"/>
  <c r="E19" i="1"/>
  <c r="D19" i="1"/>
  <c r="I25" i="1"/>
  <c r="H25" i="1"/>
  <c r="J25" i="1"/>
  <c r="K25" i="1" s="1"/>
  <c r="E32" i="4" l="1"/>
  <c r="F31" i="4"/>
  <c r="G31" i="4" s="1"/>
  <c r="J15" i="4"/>
  <c r="Q15" i="4"/>
  <c r="N23" i="4"/>
  <c r="U23" i="4" s="1"/>
  <c r="O23" i="4"/>
  <c r="M23" i="4"/>
  <c r="V23" i="4" s="1"/>
  <c r="L23" i="4"/>
  <c r="T23" i="4" s="1"/>
  <c r="J17" i="3"/>
  <c r="K17" i="3" s="1"/>
  <c r="I18" i="3" s="1"/>
  <c r="M29" i="3"/>
  <c r="L29" i="3"/>
  <c r="N31" i="3"/>
  <c r="O31" i="3" s="1"/>
  <c r="S14" i="3"/>
  <c r="E30" i="3"/>
  <c r="F30" i="3" s="1"/>
  <c r="G30" i="3" s="1"/>
  <c r="F19" i="1"/>
  <c r="G19" i="1" s="1"/>
  <c r="I26" i="1"/>
  <c r="H26" i="1"/>
  <c r="J26" i="1"/>
  <c r="K26" i="1" s="1"/>
  <c r="M24" i="4" l="1"/>
  <c r="V24" i="4" s="1"/>
  <c r="O24" i="4"/>
  <c r="N24" i="4"/>
  <c r="U24" i="4" s="1"/>
  <c r="L24" i="4"/>
  <c r="T24" i="4" s="1"/>
  <c r="E33" i="4"/>
  <c r="F32" i="4"/>
  <c r="G32" i="4" s="1"/>
  <c r="R15" i="4"/>
  <c r="K15" i="4"/>
  <c r="H18" i="3"/>
  <c r="J18" i="3" s="1"/>
  <c r="K18" i="3" s="1"/>
  <c r="N32" i="3"/>
  <c r="O32" i="3" s="1"/>
  <c r="M30" i="3"/>
  <c r="L30" i="3"/>
  <c r="Q14" i="3"/>
  <c r="E31" i="3"/>
  <c r="F31" i="3" s="1"/>
  <c r="G31" i="3" s="1"/>
  <c r="U22" i="3"/>
  <c r="V22" i="3"/>
  <c r="T22" i="3"/>
  <c r="D20" i="1"/>
  <c r="E20" i="1"/>
  <c r="J27" i="1"/>
  <c r="K27" i="1" s="1"/>
  <c r="H27" i="1"/>
  <c r="I27" i="1"/>
  <c r="E34" i="4" l="1"/>
  <c r="F33" i="4"/>
  <c r="G33" i="4" s="1"/>
  <c r="I16" i="4"/>
  <c r="S16" i="4" s="1"/>
  <c r="H16" i="4"/>
  <c r="L25" i="4"/>
  <c r="T25" i="4" s="1"/>
  <c r="N25" i="4"/>
  <c r="U25" i="4" s="1"/>
  <c r="M25" i="4"/>
  <c r="V25" i="4" s="1"/>
  <c r="O25" i="4"/>
  <c r="M31" i="3"/>
  <c r="L31" i="3"/>
  <c r="I19" i="3"/>
  <c r="H19" i="3"/>
  <c r="N33" i="3"/>
  <c r="O33" i="3" s="1"/>
  <c r="R14" i="3"/>
  <c r="E32" i="3"/>
  <c r="F32" i="3" s="1"/>
  <c r="G32" i="3" s="1"/>
  <c r="T23" i="3"/>
  <c r="U23" i="3"/>
  <c r="V23" i="3"/>
  <c r="F20" i="1"/>
  <c r="G20" i="1" s="1"/>
  <c r="J28" i="1"/>
  <c r="K28" i="1" s="1"/>
  <c r="H28" i="1"/>
  <c r="I28" i="1"/>
  <c r="O26" i="4" l="1"/>
  <c r="M26" i="4"/>
  <c r="V26" i="4" s="1"/>
  <c r="L26" i="4"/>
  <c r="T26" i="4" s="1"/>
  <c r="N26" i="4"/>
  <c r="U26" i="4" s="1"/>
  <c r="J16" i="4"/>
  <c r="Q16" i="4"/>
  <c r="F34" i="4"/>
  <c r="G34" i="4" s="1"/>
  <c r="E35" i="4"/>
  <c r="J19" i="3"/>
  <c r="K19" i="3" s="1"/>
  <c r="H20" i="3" s="1"/>
  <c r="N34" i="3"/>
  <c r="O34" i="3" s="1"/>
  <c r="L32" i="3"/>
  <c r="M32" i="3"/>
  <c r="S15" i="3"/>
  <c r="E33" i="3"/>
  <c r="F33" i="3" s="1"/>
  <c r="G33" i="3" s="1"/>
  <c r="D21" i="1"/>
  <c r="E21" i="1"/>
  <c r="I29" i="1"/>
  <c r="H29" i="1"/>
  <c r="J29" i="1"/>
  <c r="K29" i="1" s="1"/>
  <c r="N27" i="4" l="1"/>
  <c r="U27" i="4" s="1"/>
  <c r="L27" i="4"/>
  <c r="T27" i="4" s="1"/>
  <c r="M27" i="4"/>
  <c r="V27" i="4" s="1"/>
  <c r="R16" i="4"/>
  <c r="K16" i="4"/>
  <c r="E36" i="4"/>
  <c r="F35" i="4"/>
  <c r="G35" i="4" s="1"/>
  <c r="I20" i="3"/>
  <c r="J20" i="3" s="1"/>
  <c r="K20" i="3" s="1"/>
  <c r="I21" i="3" s="1"/>
  <c r="N35" i="3"/>
  <c r="O35" i="3" s="1"/>
  <c r="M33" i="3"/>
  <c r="L33" i="3"/>
  <c r="Q15" i="3"/>
  <c r="E34" i="3"/>
  <c r="F34" i="3" s="1"/>
  <c r="G34" i="3" s="1"/>
  <c r="V24" i="3"/>
  <c r="T24" i="3"/>
  <c r="U24" i="3"/>
  <c r="F21" i="1"/>
  <c r="G21" i="1" s="1"/>
  <c r="H30" i="1"/>
  <c r="I30" i="1"/>
  <c r="J30" i="1"/>
  <c r="K30" i="1" s="1"/>
  <c r="E37" i="4" l="1"/>
  <c r="F36" i="4"/>
  <c r="G36" i="4" s="1"/>
  <c r="O27" i="4"/>
  <c r="H17" i="4"/>
  <c r="I17" i="4"/>
  <c r="S17" i="4" s="1"/>
  <c r="H21" i="3"/>
  <c r="J21" i="3" s="1"/>
  <c r="K21" i="3" s="1"/>
  <c r="N36" i="3"/>
  <c r="O36" i="3" s="1"/>
  <c r="M34" i="3"/>
  <c r="L34" i="3"/>
  <c r="R15" i="3"/>
  <c r="E35" i="3"/>
  <c r="F35" i="3" s="1"/>
  <c r="G35" i="3" s="1"/>
  <c r="U25" i="3"/>
  <c r="T25" i="3"/>
  <c r="V25" i="3"/>
  <c r="E22" i="1"/>
  <c r="D22" i="1"/>
  <c r="I31" i="1"/>
  <c r="H31" i="1"/>
  <c r="J31" i="1"/>
  <c r="K31" i="1" s="1"/>
  <c r="E38" i="4" l="1"/>
  <c r="F37" i="4"/>
  <c r="G37" i="4" s="1"/>
  <c r="J17" i="4"/>
  <c r="Q17" i="4"/>
  <c r="M28" i="4"/>
  <c r="V28" i="4" s="1"/>
  <c r="O28" i="4"/>
  <c r="N28" i="4"/>
  <c r="U28" i="4" s="1"/>
  <c r="L28" i="4"/>
  <c r="T28" i="4" s="1"/>
  <c r="L35" i="3"/>
  <c r="M35" i="3"/>
  <c r="N37" i="3"/>
  <c r="O37" i="3" s="1"/>
  <c r="H22" i="3"/>
  <c r="I22" i="3"/>
  <c r="S16" i="3"/>
  <c r="E36" i="3"/>
  <c r="F36" i="3" s="1"/>
  <c r="G36" i="3" s="1"/>
  <c r="F22" i="1"/>
  <c r="G22" i="1" s="1"/>
  <c r="I32" i="1"/>
  <c r="J32" i="1"/>
  <c r="K32" i="1" s="1"/>
  <c r="H32" i="1"/>
  <c r="L29" i="4" l="1"/>
  <c r="T29" i="4" s="1"/>
  <c r="O29" i="4"/>
  <c r="N29" i="4"/>
  <c r="U29" i="4" s="1"/>
  <c r="M29" i="4"/>
  <c r="V29" i="4" s="1"/>
  <c r="E39" i="4"/>
  <c r="F38" i="4"/>
  <c r="G38" i="4" s="1"/>
  <c r="R17" i="4"/>
  <c r="K17" i="4"/>
  <c r="N38" i="3"/>
  <c r="O38" i="3" s="1"/>
  <c r="J22" i="3"/>
  <c r="K22" i="3" s="1"/>
  <c r="L36" i="3"/>
  <c r="M36" i="3"/>
  <c r="Q16" i="3"/>
  <c r="E37" i="3"/>
  <c r="F37" i="3" s="1"/>
  <c r="G37" i="3" s="1"/>
  <c r="V26" i="3"/>
  <c r="U26" i="3"/>
  <c r="T26" i="3"/>
  <c r="E23" i="1"/>
  <c r="D23" i="1"/>
  <c r="I33" i="1"/>
  <c r="H33" i="1"/>
  <c r="J33" i="1"/>
  <c r="K33" i="1" s="1"/>
  <c r="E40" i="4" l="1"/>
  <c r="F39" i="4"/>
  <c r="G39" i="4" s="1"/>
  <c r="I18" i="4"/>
  <c r="S18" i="4" s="1"/>
  <c r="H18" i="4"/>
  <c r="O30" i="4"/>
  <c r="N30" i="4"/>
  <c r="U30" i="4" s="1"/>
  <c r="M30" i="4"/>
  <c r="V30" i="4" s="1"/>
  <c r="L30" i="4"/>
  <c r="T30" i="4" s="1"/>
  <c r="L37" i="3"/>
  <c r="M37" i="3"/>
  <c r="I23" i="3"/>
  <c r="H23" i="3"/>
  <c r="N39" i="3"/>
  <c r="O39" i="3" s="1"/>
  <c r="R16" i="3"/>
  <c r="E38" i="3"/>
  <c r="F38" i="3" s="1"/>
  <c r="G38" i="3" s="1"/>
  <c r="F23" i="1"/>
  <c r="G23" i="1" s="1"/>
  <c r="J34" i="1"/>
  <c r="K34" i="1" s="1"/>
  <c r="I34" i="1"/>
  <c r="H34" i="1"/>
  <c r="N31" i="4" l="1"/>
  <c r="U31" i="4" s="1"/>
  <c r="M31" i="4"/>
  <c r="V31" i="4" s="1"/>
  <c r="L31" i="4"/>
  <c r="T31" i="4" s="1"/>
  <c r="J18" i="4"/>
  <c r="Q18" i="4"/>
  <c r="F40" i="4"/>
  <c r="G40" i="4" s="1"/>
  <c r="E41" i="4"/>
  <c r="J23" i="3"/>
  <c r="K23" i="3" s="1"/>
  <c r="H24" i="3" s="1"/>
  <c r="N40" i="3"/>
  <c r="O40" i="3" s="1"/>
  <c r="L38" i="3"/>
  <c r="M38" i="3"/>
  <c r="S17" i="3"/>
  <c r="E39" i="3"/>
  <c r="F39" i="3" s="1"/>
  <c r="G39" i="3" s="1"/>
  <c r="T27" i="3"/>
  <c r="U27" i="3"/>
  <c r="V27" i="3"/>
  <c r="D24" i="1"/>
  <c r="E24" i="1"/>
  <c r="I35" i="1"/>
  <c r="H35" i="1"/>
  <c r="J35" i="1"/>
  <c r="K35" i="1" s="1"/>
  <c r="R18" i="4" l="1"/>
  <c r="K18" i="4"/>
  <c r="E42" i="4"/>
  <c r="F41" i="4"/>
  <c r="G41" i="4" s="1"/>
  <c r="O31" i="4"/>
  <c r="I24" i="3"/>
  <c r="J24" i="3" s="1"/>
  <c r="K24" i="3" s="1"/>
  <c r="N41" i="3"/>
  <c r="O41" i="3" s="1"/>
  <c r="L39" i="3"/>
  <c r="M39" i="3"/>
  <c r="Q17" i="3"/>
  <c r="E40" i="3"/>
  <c r="F40" i="3" s="1"/>
  <c r="G40" i="3" s="1"/>
  <c r="F24" i="1"/>
  <c r="G24" i="1" s="1"/>
  <c r="K36" i="1"/>
  <c r="I36" i="1"/>
  <c r="H36" i="1"/>
  <c r="J36" i="1"/>
  <c r="E43" i="4" l="1"/>
  <c r="F42" i="4"/>
  <c r="G42" i="4" s="1"/>
  <c r="M32" i="4"/>
  <c r="V32" i="4" s="1"/>
  <c r="L32" i="4"/>
  <c r="T32" i="4" s="1"/>
  <c r="O32" i="4"/>
  <c r="N32" i="4"/>
  <c r="U32" i="4" s="1"/>
  <c r="I19" i="4"/>
  <c r="S19" i="4" s="1"/>
  <c r="H19" i="4"/>
  <c r="N42" i="3"/>
  <c r="O42" i="3" s="1"/>
  <c r="I25" i="3"/>
  <c r="H25" i="3"/>
  <c r="L40" i="3"/>
  <c r="M40" i="3"/>
  <c r="R17" i="3"/>
  <c r="E41" i="3"/>
  <c r="F41" i="3" s="1"/>
  <c r="G41" i="3" s="1"/>
  <c r="V28" i="3"/>
  <c r="T28" i="3"/>
  <c r="U28" i="3"/>
  <c r="E25" i="1"/>
  <c r="D25" i="1"/>
  <c r="J37" i="1"/>
  <c r="K37" i="1" s="1"/>
  <c r="I37" i="1"/>
  <c r="H37" i="1"/>
  <c r="L33" i="4" l="1"/>
  <c r="T33" i="4" s="1"/>
  <c r="O33" i="4"/>
  <c r="N33" i="4"/>
  <c r="U33" i="4" s="1"/>
  <c r="M33" i="4"/>
  <c r="V33" i="4" s="1"/>
  <c r="E44" i="4"/>
  <c r="F43" i="4"/>
  <c r="G43" i="4" s="1"/>
  <c r="J19" i="4"/>
  <c r="Q19" i="4"/>
  <c r="M41" i="3"/>
  <c r="L41" i="3"/>
  <c r="J25" i="3"/>
  <c r="K25" i="3" s="1"/>
  <c r="N43" i="3"/>
  <c r="O43" i="3" s="1"/>
  <c r="S18" i="3"/>
  <c r="E42" i="3"/>
  <c r="F42" i="3" s="1"/>
  <c r="G42" i="3" s="1"/>
  <c r="F25" i="1"/>
  <c r="G25" i="1" s="1"/>
  <c r="J38" i="1"/>
  <c r="K38" i="1" s="1"/>
  <c r="H38" i="1"/>
  <c r="I38" i="1"/>
  <c r="E45" i="4" l="1"/>
  <c r="F44" i="4"/>
  <c r="G44" i="4" s="1"/>
  <c r="R19" i="4"/>
  <c r="K19" i="4"/>
  <c r="N34" i="4"/>
  <c r="U34" i="4" s="1"/>
  <c r="M34" i="4"/>
  <c r="V34" i="4" s="1"/>
  <c r="L34" i="4"/>
  <c r="T34" i="4" s="1"/>
  <c r="N44" i="3"/>
  <c r="O44" i="3" s="1"/>
  <c r="M42" i="3"/>
  <c r="L42" i="3"/>
  <c r="H26" i="3"/>
  <c r="I26" i="3"/>
  <c r="Q18" i="3"/>
  <c r="E43" i="3"/>
  <c r="F43" i="3" s="1"/>
  <c r="G43" i="3" s="1"/>
  <c r="U29" i="3"/>
  <c r="T29" i="3"/>
  <c r="V29" i="3"/>
  <c r="D26" i="1"/>
  <c r="E26" i="1"/>
  <c r="J39" i="1"/>
  <c r="K39" i="1" s="1"/>
  <c r="I39" i="1"/>
  <c r="H39" i="1"/>
  <c r="O34" i="4" l="1"/>
  <c r="F45" i="4"/>
  <c r="G45" i="4" s="1"/>
  <c r="E46" i="4"/>
  <c r="I20" i="4"/>
  <c r="S20" i="4" s="1"/>
  <c r="H20" i="4"/>
  <c r="J26" i="3"/>
  <c r="K26" i="3" s="1"/>
  <c r="N45" i="3"/>
  <c r="O45" i="3" s="1"/>
  <c r="L43" i="3"/>
  <c r="M43" i="3"/>
  <c r="R18" i="3"/>
  <c r="E44" i="3"/>
  <c r="F44" i="3" s="1"/>
  <c r="G44" i="3" s="1"/>
  <c r="U30" i="3"/>
  <c r="V30" i="3"/>
  <c r="T30" i="3"/>
  <c r="F26" i="1"/>
  <c r="G26" i="1" s="1"/>
  <c r="J40" i="1"/>
  <c r="K40" i="1" s="1"/>
  <c r="I40" i="1"/>
  <c r="H40" i="1"/>
  <c r="J20" i="4" l="1"/>
  <c r="Q20" i="4"/>
  <c r="N35" i="4"/>
  <c r="U35" i="4" s="1"/>
  <c r="O35" i="4"/>
  <c r="M35" i="4"/>
  <c r="V35" i="4" s="1"/>
  <c r="L35" i="4"/>
  <c r="T35" i="4" s="1"/>
  <c r="E47" i="4"/>
  <c r="F46" i="4"/>
  <c r="G46" i="4" s="1"/>
  <c r="L44" i="3"/>
  <c r="M44" i="3"/>
  <c r="I27" i="3"/>
  <c r="H27" i="3"/>
  <c r="N46" i="3"/>
  <c r="O46" i="3" s="1"/>
  <c r="S19" i="3"/>
  <c r="E45" i="3"/>
  <c r="F45" i="3" s="1"/>
  <c r="G45" i="3" s="1"/>
  <c r="D27" i="1"/>
  <c r="E27" i="1"/>
  <c r="J41" i="1"/>
  <c r="K41" i="1" s="1"/>
  <c r="I41" i="1"/>
  <c r="H41" i="1"/>
  <c r="R20" i="4" l="1"/>
  <c r="K20" i="4"/>
  <c r="M36" i="4"/>
  <c r="V36" i="4" s="1"/>
  <c r="N36" i="4"/>
  <c r="U36" i="4" s="1"/>
  <c r="L36" i="4"/>
  <c r="T36" i="4" s="1"/>
  <c r="E48" i="4"/>
  <c r="F47" i="4"/>
  <c r="G47" i="4" s="1"/>
  <c r="J27" i="3"/>
  <c r="K27" i="3" s="1"/>
  <c r="I28" i="3" s="1"/>
  <c r="N47" i="3"/>
  <c r="O47" i="3"/>
  <c r="M45" i="3"/>
  <c r="L45" i="3"/>
  <c r="Q19" i="3"/>
  <c r="E46" i="3"/>
  <c r="F46" i="3" s="1"/>
  <c r="G46" i="3" s="1"/>
  <c r="T31" i="3"/>
  <c r="U31" i="3"/>
  <c r="V31" i="3"/>
  <c r="F27" i="1"/>
  <c r="G27" i="1" s="1"/>
  <c r="J42" i="1"/>
  <c r="K42" i="1" s="1"/>
  <c r="H42" i="1"/>
  <c r="I42" i="1"/>
  <c r="E49" i="4" l="1"/>
  <c r="F48" i="4"/>
  <c r="G48" i="4" s="1"/>
  <c r="O36" i="4"/>
  <c r="H21" i="4"/>
  <c r="I21" i="4"/>
  <c r="S21" i="4" s="1"/>
  <c r="H28" i="3"/>
  <c r="J28" i="3" s="1"/>
  <c r="K28" i="3" s="1"/>
  <c r="M46" i="3"/>
  <c r="L46" i="3"/>
  <c r="N48" i="3"/>
  <c r="O48" i="3" s="1"/>
  <c r="R19" i="3"/>
  <c r="E47" i="3"/>
  <c r="F47" i="3" s="1"/>
  <c r="G47" i="3" s="1"/>
  <c r="E28" i="1"/>
  <c r="D28" i="1"/>
  <c r="H43" i="1"/>
  <c r="I43" i="1"/>
  <c r="J43" i="1"/>
  <c r="K43" i="1" s="1"/>
  <c r="E50" i="4" l="1"/>
  <c r="F49" i="4"/>
  <c r="G49" i="4" s="1"/>
  <c r="J21" i="4"/>
  <c r="Q21" i="4"/>
  <c r="L37" i="4"/>
  <c r="T37" i="4" s="1"/>
  <c r="M37" i="4"/>
  <c r="V37" i="4" s="1"/>
  <c r="N37" i="4"/>
  <c r="U37" i="4" s="1"/>
  <c r="H29" i="3"/>
  <c r="I29" i="3"/>
  <c r="N49" i="3"/>
  <c r="O49" i="3" s="1"/>
  <c r="M47" i="3"/>
  <c r="L47" i="3"/>
  <c r="S20" i="3"/>
  <c r="E48" i="3"/>
  <c r="F48" i="3" s="1"/>
  <c r="G48" i="3" s="1"/>
  <c r="V32" i="3"/>
  <c r="T32" i="3"/>
  <c r="U32" i="3"/>
  <c r="F28" i="1"/>
  <c r="G28" i="1" s="1"/>
  <c r="J44" i="1"/>
  <c r="K44" i="1" s="1"/>
  <c r="I44" i="1"/>
  <c r="H44" i="1"/>
  <c r="F50" i="4" l="1"/>
  <c r="G50" i="4" s="1"/>
  <c r="E51" i="4"/>
  <c r="O37" i="4"/>
  <c r="R21" i="4"/>
  <c r="K21" i="4"/>
  <c r="J29" i="3"/>
  <c r="K29" i="3" s="1"/>
  <c r="I30" i="3" s="1"/>
  <c r="N50" i="3"/>
  <c r="O50" i="3" s="1"/>
  <c r="M48" i="3"/>
  <c r="L48" i="3"/>
  <c r="Q20" i="3"/>
  <c r="E49" i="3"/>
  <c r="F49" i="3" s="1"/>
  <c r="G49" i="3" s="1"/>
  <c r="U33" i="3"/>
  <c r="V33" i="3"/>
  <c r="T33" i="3"/>
  <c r="D29" i="1"/>
  <c r="E29" i="1"/>
  <c r="H45" i="1"/>
  <c r="J45" i="1"/>
  <c r="K45" i="1" s="1"/>
  <c r="I45" i="1"/>
  <c r="O38" i="4" l="1"/>
  <c r="L38" i="4"/>
  <c r="T38" i="4" s="1"/>
  <c r="N38" i="4"/>
  <c r="U38" i="4" s="1"/>
  <c r="M38" i="4"/>
  <c r="V38" i="4" s="1"/>
  <c r="I22" i="4"/>
  <c r="S22" i="4" s="1"/>
  <c r="H22" i="4"/>
  <c r="E52" i="4"/>
  <c r="F51" i="4"/>
  <c r="G51" i="4" s="1"/>
  <c r="H30" i="3"/>
  <c r="J30" i="3" s="1"/>
  <c r="K30" i="3" s="1"/>
  <c r="N51" i="3"/>
  <c r="O51" i="3" s="1"/>
  <c r="L49" i="3"/>
  <c r="M49" i="3"/>
  <c r="R20" i="3"/>
  <c r="E50" i="3"/>
  <c r="F50" i="3" s="1"/>
  <c r="G50" i="3" s="1"/>
  <c r="F29" i="1"/>
  <c r="G29" i="1" s="1"/>
  <c r="J46" i="1"/>
  <c r="K46" i="1"/>
  <c r="H46" i="1"/>
  <c r="I46" i="1"/>
  <c r="E53" i="4" l="1"/>
  <c r="F52" i="4"/>
  <c r="G52" i="4" s="1"/>
  <c r="J22" i="4"/>
  <c r="Q22" i="4"/>
  <c r="N39" i="4"/>
  <c r="U39" i="4" s="1"/>
  <c r="O39" i="4"/>
  <c r="M39" i="4"/>
  <c r="V39" i="4" s="1"/>
  <c r="L39" i="4"/>
  <c r="T39" i="4" s="1"/>
  <c r="I31" i="3"/>
  <c r="H31" i="3"/>
  <c r="N52" i="3"/>
  <c r="O52" i="3" s="1"/>
  <c r="L50" i="3"/>
  <c r="M50" i="3"/>
  <c r="S21" i="3"/>
  <c r="E51" i="3"/>
  <c r="F51" i="3" s="1"/>
  <c r="G51" i="3" s="1"/>
  <c r="U34" i="3"/>
  <c r="V34" i="3"/>
  <c r="T34" i="3"/>
  <c r="D30" i="1"/>
  <c r="E30" i="1"/>
  <c r="J47" i="1"/>
  <c r="K47" i="1" s="1"/>
  <c r="I47" i="1"/>
  <c r="H47" i="1"/>
  <c r="M40" i="4" l="1"/>
  <c r="V40" i="4" s="1"/>
  <c r="O40" i="4"/>
  <c r="N40" i="4"/>
  <c r="U40" i="4" s="1"/>
  <c r="L40" i="4"/>
  <c r="T40" i="4" s="1"/>
  <c r="E54" i="4"/>
  <c r="F53" i="4"/>
  <c r="G53" i="4" s="1"/>
  <c r="R22" i="4"/>
  <c r="K22" i="4"/>
  <c r="J31" i="3"/>
  <c r="K31" i="3" s="1"/>
  <c r="N53" i="3"/>
  <c r="O53" i="3" s="1"/>
  <c r="L51" i="3"/>
  <c r="M51" i="3"/>
  <c r="Q21" i="3"/>
  <c r="E52" i="3"/>
  <c r="F52" i="3" s="1"/>
  <c r="G52" i="3" s="1"/>
  <c r="F30" i="1"/>
  <c r="G30" i="1" s="1"/>
  <c r="J48" i="1"/>
  <c r="K48" i="1" s="1"/>
  <c r="H48" i="1"/>
  <c r="I48" i="1"/>
  <c r="E55" i="4" l="1"/>
  <c r="F54" i="4"/>
  <c r="G54" i="4" s="1"/>
  <c r="I23" i="4"/>
  <c r="S23" i="4" s="1"/>
  <c r="H23" i="4"/>
  <c r="L41" i="4"/>
  <c r="T41" i="4" s="1"/>
  <c r="N41" i="4"/>
  <c r="U41" i="4" s="1"/>
  <c r="M41" i="4"/>
  <c r="V41" i="4" s="1"/>
  <c r="O41" i="4"/>
  <c r="H32" i="3"/>
  <c r="I32" i="3"/>
  <c r="L52" i="3"/>
  <c r="M52" i="3"/>
  <c r="N54" i="3"/>
  <c r="O54" i="3" s="1"/>
  <c r="R21" i="3"/>
  <c r="E53" i="3"/>
  <c r="F53" i="3" s="1"/>
  <c r="G53" i="3" s="1"/>
  <c r="T35" i="3"/>
  <c r="U35" i="3"/>
  <c r="V35" i="3"/>
  <c r="E31" i="1"/>
  <c r="D31" i="1"/>
  <c r="J49" i="1"/>
  <c r="K49" i="1" s="1"/>
  <c r="I49" i="1"/>
  <c r="H49" i="1"/>
  <c r="O42" i="4" l="1"/>
  <c r="M42" i="4"/>
  <c r="V42" i="4" s="1"/>
  <c r="L42" i="4"/>
  <c r="T42" i="4" s="1"/>
  <c r="N42" i="4"/>
  <c r="U42" i="4" s="1"/>
  <c r="J23" i="4"/>
  <c r="Q23" i="4"/>
  <c r="E56" i="4"/>
  <c r="F55" i="4"/>
  <c r="G55" i="4" s="1"/>
  <c r="J32" i="3"/>
  <c r="K32" i="3" s="1"/>
  <c r="N55" i="3"/>
  <c r="O55" i="3" s="1"/>
  <c r="M53" i="3"/>
  <c r="L53" i="3"/>
  <c r="S22" i="3"/>
  <c r="E54" i="3"/>
  <c r="F54" i="3" s="1"/>
  <c r="G54" i="3" s="1"/>
  <c r="V36" i="3"/>
  <c r="T36" i="3"/>
  <c r="U36" i="3"/>
  <c r="F31" i="1"/>
  <c r="G31" i="1" s="1"/>
  <c r="H50" i="1"/>
  <c r="I50" i="1"/>
  <c r="J50" i="1"/>
  <c r="K50" i="1" s="1"/>
  <c r="R23" i="4" l="1"/>
  <c r="K23" i="4"/>
  <c r="N43" i="4"/>
  <c r="U43" i="4" s="1"/>
  <c r="L43" i="4"/>
  <c r="T43" i="4" s="1"/>
  <c r="O43" i="4"/>
  <c r="M43" i="4"/>
  <c r="V43" i="4" s="1"/>
  <c r="F56" i="4"/>
  <c r="G56" i="4" s="1"/>
  <c r="E57" i="4"/>
  <c r="H33" i="3"/>
  <c r="I33" i="3"/>
  <c r="M54" i="3"/>
  <c r="L54" i="3"/>
  <c r="N56" i="3"/>
  <c r="O56" i="3" s="1"/>
  <c r="Q22" i="3"/>
  <c r="E55" i="3"/>
  <c r="F55" i="3" s="1"/>
  <c r="G55" i="3" s="1"/>
  <c r="D32" i="1"/>
  <c r="E32" i="1"/>
  <c r="H51" i="1"/>
  <c r="I51" i="1"/>
  <c r="J51" i="1"/>
  <c r="K51" i="1" s="1"/>
  <c r="M44" i="4" l="1"/>
  <c r="V44" i="4" s="1"/>
  <c r="O44" i="4"/>
  <c r="N44" i="4"/>
  <c r="U44" i="4" s="1"/>
  <c r="L44" i="4"/>
  <c r="T44" i="4" s="1"/>
  <c r="E58" i="4"/>
  <c r="F57" i="4"/>
  <c r="G57" i="4" s="1"/>
  <c r="I24" i="4"/>
  <c r="S24" i="4" s="1"/>
  <c r="H24" i="4"/>
  <c r="J33" i="3"/>
  <c r="K33" i="3" s="1"/>
  <c r="L55" i="3"/>
  <c r="M55" i="3"/>
  <c r="N57" i="3"/>
  <c r="O57" i="3" s="1"/>
  <c r="R22" i="3"/>
  <c r="E56" i="3"/>
  <c r="F56" i="3" s="1"/>
  <c r="G56" i="3" s="1"/>
  <c r="U37" i="3"/>
  <c r="T37" i="3"/>
  <c r="V37" i="3"/>
  <c r="F32" i="1"/>
  <c r="G32" i="1" s="1"/>
  <c r="J52" i="1"/>
  <c r="K52" i="1" s="1"/>
  <c r="H52" i="1"/>
  <c r="I52" i="1"/>
  <c r="E59" i="4" l="1"/>
  <c r="F58" i="4"/>
  <c r="G58" i="4" s="1"/>
  <c r="J24" i="4"/>
  <c r="Q24" i="4"/>
  <c r="L45" i="4"/>
  <c r="T45" i="4" s="1"/>
  <c r="O45" i="4"/>
  <c r="N45" i="4"/>
  <c r="U45" i="4" s="1"/>
  <c r="M45" i="4"/>
  <c r="V45" i="4" s="1"/>
  <c r="H34" i="3"/>
  <c r="I34" i="3"/>
  <c r="N58" i="3"/>
  <c r="O58" i="3" s="1"/>
  <c r="M56" i="3"/>
  <c r="L56" i="3"/>
  <c r="S23" i="3"/>
  <c r="E57" i="3"/>
  <c r="F57" i="3" s="1"/>
  <c r="G57" i="3" s="1"/>
  <c r="E33" i="1"/>
  <c r="H53" i="1"/>
  <c r="J53" i="1"/>
  <c r="K53" i="1" s="1"/>
  <c r="I53" i="1"/>
  <c r="O46" i="4" l="1"/>
  <c r="N46" i="4"/>
  <c r="U46" i="4" s="1"/>
  <c r="M46" i="4"/>
  <c r="V46" i="4" s="1"/>
  <c r="L46" i="4"/>
  <c r="T46" i="4" s="1"/>
  <c r="E60" i="4"/>
  <c r="F59" i="4"/>
  <c r="G59" i="4" s="1"/>
  <c r="R24" i="4"/>
  <c r="K24" i="4"/>
  <c r="J34" i="3"/>
  <c r="K34" i="3" s="1"/>
  <c r="I35" i="3" s="1"/>
  <c r="N59" i="3"/>
  <c r="O59" i="3" s="1"/>
  <c r="M57" i="3"/>
  <c r="L57" i="3"/>
  <c r="Q23" i="3"/>
  <c r="E58" i="3"/>
  <c r="F58" i="3" s="1"/>
  <c r="G58" i="3" s="1"/>
  <c r="V38" i="3"/>
  <c r="U38" i="3"/>
  <c r="T38" i="3"/>
  <c r="F33" i="1"/>
  <c r="G33" i="1" s="1"/>
  <c r="I54" i="1"/>
  <c r="H54" i="1"/>
  <c r="J54" i="1"/>
  <c r="K54" i="1" s="1"/>
  <c r="E61" i="4" l="1"/>
  <c r="F60" i="4"/>
  <c r="G60" i="4" s="1"/>
  <c r="N47" i="4"/>
  <c r="U47" i="4" s="1"/>
  <c r="M47" i="4"/>
  <c r="V47" i="4" s="1"/>
  <c r="L47" i="4"/>
  <c r="T47" i="4" s="1"/>
  <c r="O47" i="4"/>
  <c r="H25" i="4"/>
  <c r="I25" i="4"/>
  <c r="S25" i="4" s="1"/>
  <c r="H35" i="3"/>
  <c r="J35" i="3" s="1"/>
  <c r="K35" i="3" s="1"/>
  <c r="H36" i="3" s="1"/>
  <c r="N60" i="3"/>
  <c r="O60" i="3" s="1"/>
  <c r="L58" i="3"/>
  <c r="M58" i="3"/>
  <c r="R23" i="3"/>
  <c r="E59" i="3"/>
  <c r="F59" i="3" s="1"/>
  <c r="G59" i="3" s="1"/>
  <c r="T39" i="3"/>
  <c r="U39" i="3"/>
  <c r="V39" i="3"/>
  <c r="D34" i="1"/>
  <c r="E34" i="1"/>
  <c r="J55" i="1"/>
  <c r="K55" i="1" s="1"/>
  <c r="I55" i="1"/>
  <c r="H55" i="1"/>
  <c r="F61" i="4" l="1"/>
  <c r="G61" i="4" s="1"/>
  <c r="E62" i="4"/>
  <c r="J25" i="4"/>
  <c r="Q25" i="4"/>
  <c r="M48" i="4"/>
  <c r="V48" i="4" s="1"/>
  <c r="L48" i="4"/>
  <c r="T48" i="4" s="1"/>
  <c r="N48" i="4"/>
  <c r="U48" i="4" s="1"/>
  <c r="I36" i="3"/>
  <c r="J36" i="3" s="1"/>
  <c r="K36" i="3" s="1"/>
  <c r="N61" i="3"/>
  <c r="O61" i="3" s="1"/>
  <c r="L59" i="3"/>
  <c r="M59" i="3"/>
  <c r="S24" i="3"/>
  <c r="E60" i="3"/>
  <c r="F60" i="3" s="1"/>
  <c r="G60" i="3" s="1"/>
  <c r="F34" i="1"/>
  <c r="G34" i="1" s="1"/>
  <c r="H56" i="1"/>
  <c r="J56" i="1"/>
  <c r="K56" i="1" s="1"/>
  <c r="I56" i="1"/>
  <c r="O48" i="4" l="1"/>
  <c r="R25" i="4"/>
  <c r="K25" i="4"/>
  <c r="E63" i="4"/>
  <c r="F62" i="4"/>
  <c r="G62" i="4" s="1"/>
  <c r="I37" i="3"/>
  <c r="H37" i="3"/>
  <c r="N62" i="3"/>
  <c r="O62" i="3" s="1"/>
  <c r="L60" i="3"/>
  <c r="M60" i="3"/>
  <c r="Q24" i="3"/>
  <c r="E61" i="3"/>
  <c r="F61" i="3" s="1"/>
  <c r="G61" i="3" s="1"/>
  <c r="V40" i="3"/>
  <c r="T40" i="3"/>
  <c r="U40" i="3"/>
  <c r="D35" i="1"/>
  <c r="E35" i="1"/>
  <c r="J57" i="1"/>
  <c r="K57" i="1" s="1"/>
  <c r="I57" i="1"/>
  <c r="H57" i="1"/>
  <c r="L49" i="4" l="1"/>
  <c r="T49" i="4" s="1"/>
  <c r="O49" i="4"/>
  <c r="N49" i="4"/>
  <c r="U49" i="4" s="1"/>
  <c r="M49" i="4"/>
  <c r="V49" i="4" s="1"/>
  <c r="F63" i="4"/>
  <c r="G63" i="4" s="1"/>
  <c r="E64" i="4"/>
  <c r="H26" i="4"/>
  <c r="I26" i="4"/>
  <c r="S26" i="4" s="1"/>
  <c r="J37" i="3"/>
  <c r="K37" i="3" s="1"/>
  <c r="H38" i="3" s="1"/>
  <c r="M61" i="3"/>
  <c r="L61" i="3"/>
  <c r="N63" i="3"/>
  <c r="O63" i="3" s="1"/>
  <c r="R24" i="3"/>
  <c r="E62" i="3"/>
  <c r="F62" i="3" s="1"/>
  <c r="G62" i="3" s="1"/>
  <c r="F35" i="1"/>
  <c r="G35" i="1" s="1"/>
  <c r="I58" i="1"/>
  <c r="J58" i="1"/>
  <c r="K58" i="1"/>
  <c r="H58" i="1"/>
  <c r="J26" i="4" l="1"/>
  <c r="Q26" i="4"/>
  <c r="E65" i="4"/>
  <c r="F64" i="4"/>
  <c r="G64" i="4" s="1"/>
  <c r="O50" i="4"/>
  <c r="N50" i="4"/>
  <c r="U50" i="4" s="1"/>
  <c r="M50" i="4"/>
  <c r="V50" i="4" s="1"/>
  <c r="L50" i="4"/>
  <c r="T50" i="4" s="1"/>
  <c r="I38" i="3"/>
  <c r="J38" i="3" s="1"/>
  <c r="K38" i="3" s="1"/>
  <c r="H39" i="3" s="1"/>
  <c r="L62" i="3"/>
  <c r="M62" i="3"/>
  <c r="N64" i="3"/>
  <c r="O64" i="3" s="1"/>
  <c r="S25" i="3"/>
  <c r="E63" i="3"/>
  <c r="F63" i="3" s="1"/>
  <c r="G63" i="3" s="1"/>
  <c r="U41" i="3"/>
  <c r="V41" i="3"/>
  <c r="T41" i="3"/>
  <c r="D36" i="1"/>
  <c r="E36" i="1"/>
  <c r="I59" i="1"/>
  <c r="J59" i="1"/>
  <c r="K59" i="1" s="1"/>
  <c r="H59" i="1"/>
  <c r="E66" i="4" l="1"/>
  <c r="F65" i="4"/>
  <c r="G65" i="4" s="1"/>
  <c r="N51" i="4"/>
  <c r="U51" i="4" s="1"/>
  <c r="O51" i="4"/>
  <c r="M51" i="4"/>
  <c r="V51" i="4" s="1"/>
  <c r="L51" i="4"/>
  <c r="T51" i="4" s="1"/>
  <c r="R26" i="4"/>
  <c r="K26" i="4"/>
  <c r="I39" i="3"/>
  <c r="J39" i="3" s="1"/>
  <c r="K39" i="3" s="1"/>
  <c r="N65" i="3"/>
  <c r="O65" i="3" s="1"/>
  <c r="M63" i="3"/>
  <c r="L63" i="3"/>
  <c r="Q25" i="3"/>
  <c r="E64" i="3"/>
  <c r="F64" i="3" s="1"/>
  <c r="G64" i="3" s="1"/>
  <c r="F36" i="1"/>
  <c r="G36" i="1" s="1"/>
  <c r="J60" i="1"/>
  <c r="K60" i="1" s="1"/>
  <c r="H60" i="1"/>
  <c r="I60" i="1"/>
  <c r="E67" i="4" l="1"/>
  <c r="F66" i="4"/>
  <c r="G66" i="4" s="1"/>
  <c r="I27" i="4"/>
  <c r="S27" i="4" s="1"/>
  <c r="H27" i="4"/>
  <c r="M52" i="4"/>
  <c r="V52" i="4" s="1"/>
  <c r="N52" i="4"/>
  <c r="U52" i="4" s="1"/>
  <c r="L52" i="4"/>
  <c r="T52" i="4" s="1"/>
  <c r="O52" i="4"/>
  <c r="H40" i="3"/>
  <c r="I40" i="3"/>
  <c r="N66" i="3"/>
  <c r="O66" i="3" s="1"/>
  <c r="L64" i="3"/>
  <c r="M64" i="3"/>
  <c r="R25" i="3"/>
  <c r="E65" i="3"/>
  <c r="F65" i="3" s="1"/>
  <c r="G65" i="3" s="1"/>
  <c r="U42" i="3"/>
  <c r="V42" i="3"/>
  <c r="T42" i="3"/>
  <c r="D37" i="1"/>
  <c r="E37" i="1"/>
  <c r="J61" i="1"/>
  <c r="K61" i="1" s="1"/>
  <c r="I61" i="1"/>
  <c r="H61" i="1"/>
  <c r="L53" i="4" l="1"/>
  <c r="T53" i="4" s="1"/>
  <c r="M53" i="4"/>
  <c r="V53" i="4" s="1"/>
  <c r="N53" i="4"/>
  <c r="U53" i="4" s="1"/>
  <c r="J27" i="4"/>
  <c r="Q27" i="4"/>
  <c r="E68" i="4"/>
  <c r="F67" i="4"/>
  <c r="G67" i="4" s="1"/>
  <c r="J40" i="3"/>
  <c r="K40" i="3" s="1"/>
  <c r="N67" i="3"/>
  <c r="O67" i="3" s="1"/>
  <c r="L65" i="3"/>
  <c r="M65" i="3"/>
  <c r="S26" i="3"/>
  <c r="E66" i="3"/>
  <c r="F66" i="3" s="1"/>
  <c r="G66" i="3" s="1"/>
  <c r="F37" i="1"/>
  <c r="G37" i="1" s="1"/>
  <c r="H62" i="1"/>
  <c r="I62" i="1"/>
  <c r="J62" i="1"/>
  <c r="K62" i="1" s="1"/>
  <c r="R27" i="4" l="1"/>
  <c r="K27" i="4"/>
  <c r="F68" i="4"/>
  <c r="G68" i="4" s="1"/>
  <c r="E69" i="4"/>
  <c r="O53" i="4"/>
  <c r="I41" i="3"/>
  <c r="H41" i="3"/>
  <c r="N68" i="3"/>
  <c r="O68" i="3"/>
  <c r="M66" i="3"/>
  <c r="L66" i="3"/>
  <c r="Q26" i="3"/>
  <c r="E67" i="3"/>
  <c r="F67" i="3" s="1"/>
  <c r="G67" i="3" s="1"/>
  <c r="T43" i="3"/>
  <c r="U43" i="3"/>
  <c r="V43" i="3"/>
  <c r="D38" i="1"/>
  <c r="E38" i="1"/>
  <c r="J63" i="1"/>
  <c r="K63" i="1" s="1"/>
  <c r="I63" i="1"/>
  <c r="H63" i="1"/>
  <c r="O54" i="4" l="1"/>
  <c r="L54" i="4"/>
  <c r="T54" i="4" s="1"/>
  <c r="N54" i="4"/>
  <c r="U54" i="4" s="1"/>
  <c r="M54" i="4"/>
  <c r="V54" i="4" s="1"/>
  <c r="E70" i="4"/>
  <c r="F69" i="4"/>
  <c r="G69" i="4" s="1"/>
  <c r="I28" i="4"/>
  <c r="S28" i="4" s="1"/>
  <c r="H28" i="4"/>
  <c r="J41" i="3"/>
  <c r="K41" i="3" s="1"/>
  <c r="H42" i="3" s="1"/>
  <c r="N69" i="3"/>
  <c r="O69" i="3" s="1"/>
  <c r="M67" i="3"/>
  <c r="L67" i="3"/>
  <c r="R26" i="3"/>
  <c r="E68" i="3"/>
  <c r="F68" i="3" s="1"/>
  <c r="G68" i="3" s="1"/>
  <c r="V44" i="3"/>
  <c r="T44" i="3"/>
  <c r="U44" i="3"/>
  <c r="F38" i="1"/>
  <c r="G38" i="1" s="1"/>
  <c r="I64" i="1"/>
  <c r="J64" i="1"/>
  <c r="K64" i="1" s="1"/>
  <c r="H64" i="1"/>
  <c r="J28" i="4" l="1"/>
  <c r="Q28" i="4"/>
  <c r="E71" i="4"/>
  <c r="F70" i="4"/>
  <c r="G70" i="4" s="1"/>
  <c r="N55" i="4"/>
  <c r="U55" i="4" s="1"/>
  <c r="M55" i="4"/>
  <c r="V55" i="4" s="1"/>
  <c r="L55" i="4"/>
  <c r="T55" i="4" s="1"/>
  <c r="I42" i="3"/>
  <c r="J42" i="3" s="1"/>
  <c r="K42" i="3" s="1"/>
  <c r="I43" i="3" s="1"/>
  <c r="N70" i="3"/>
  <c r="O70" i="3" s="1"/>
  <c r="L68" i="3"/>
  <c r="M68" i="3"/>
  <c r="S27" i="3"/>
  <c r="E69" i="3"/>
  <c r="F69" i="3" s="1"/>
  <c r="G69" i="3" s="1"/>
  <c r="E39" i="1"/>
  <c r="D39" i="1"/>
  <c r="J65" i="1"/>
  <c r="K65" i="1" s="1"/>
  <c r="I65" i="1"/>
  <c r="H65" i="1"/>
  <c r="R28" i="4" l="1"/>
  <c r="K28" i="4"/>
  <c r="E72" i="4"/>
  <c r="F71" i="4"/>
  <c r="G71" i="4" s="1"/>
  <c r="O55" i="4"/>
  <c r="H43" i="3"/>
  <c r="J43" i="3" s="1"/>
  <c r="K43" i="3" s="1"/>
  <c r="I44" i="3" s="1"/>
  <c r="N71" i="3"/>
  <c r="O71" i="3" s="1"/>
  <c r="M69" i="3"/>
  <c r="L69" i="3"/>
  <c r="Q27" i="3"/>
  <c r="E70" i="3"/>
  <c r="F70" i="3" s="1"/>
  <c r="G70" i="3" s="1"/>
  <c r="U45" i="3"/>
  <c r="V45" i="3"/>
  <c r="T45" i="3"/>
  <c r="F39" i="1"/>
  <c r="G39" i="1" s="1"/>
  <c r="J66" i="1"/>
  <c r="K66" i="1" s="1"/>
  <c r="H66" i="1"/>
  <c r="I66" i="1"/>
  <c r="E73" i="4" l="1"/>
  <c r="F72" i="4"/>
  <c r="G72" i="4" s="1"/>
  <c r="M56" i="4"/>
  <c r="V56" i="4" s="1"/>
  <c r="N56" i="4"/>
  <c r="U56" i="4" s="1"/>
  <c r="L56" i="4"/>
  <c r="T56" i="4" s="1"/>
  <c r="H29" i="4"/>
  <c r="I29" i="4"/>
  <c r="S29" i="4" s="1"/>
  <c r="H44" i="3"/>
  <c r="J44" i="3" s="1"/>
  <c r="K44" i="3" s="1"/>
  <c r="N72" i="3"/>
  <c r="O72" i="3" s="1"/>
  <c r="M70" i="3"/>
  <c r="L70" i="3"/>
  <c r="R27" i="3"/>
  <c r="E71" i="3"/>
  <c r="F71" i="3" s="1"/>
  <c r="G71" i="3" s="1"/>
  <c r="D40" i="1"/>
  <c r="E40" i="1"/>
  <c r="J67" i="1"/>
  <c r="K67" i="1"/>
  <c r="I67" i="1"/>
  <c r="H67" i="1"/>
  <c r="E74" i="4" l="1"/>
  <c r="F73" i="4"/>
  <c r="G73" i="4" s="1"/>
  <c r="O56" i="4"/>
  <c r="J29" i="4"/>
  <c r="Q29" i="4"/>
  <c r="I45" i="3"/>
  <c r="H45" i="3"/>
  <c r="L71" i="3"/>
  <c r="M71" i="3"/>
  <c r="N73" i="3"/>
  <c r="O73" i="3" s="1"/>
  <c r="S28" i="3"/>
  <c r="E72" i="3"/>
  <c r="F72" i="3" s="1"/>
  <c r="G72" i="3" s="1"/>
  <c r="U46" i="3"/>
  <c r="V46" i="3"/>
  <c r="T46" i="3"/>
  <c r="F40" i="1"/>
  <c r="G40" i="1" s="1"/>
  <c r="J68" i="1"/>
  <c r="K68" i="1" s="1"/>
  <c r="H68" i="1"/>
  <c r="I68" i="1"/>
  <c r="E75" i="4" l="1"/>
  <c r="F74" i="4"/>
  <c r="G74" i="4" s="1"/>
  <c r="R29" i="4"/>
  <c r="K29" i="4"/>
  <c r="L57" i="4"/>
  <c r="T57" i="4" s="1"/>
  <c r="N57" i="4"/>
  <c r="U57" i="4" s="1"/>
  <c r="M57" i="4"/>
  <c r="V57" i="4" s="1"/>
  <c r="J45" i="3"/>
  <c r="K45" i="3" s="1"/>
  <c r="N74" i="3"/>
  <c r="O74" i="3" s="1"/>
  <c r="M72" i="3"/>
  <c r="L72" i="3"/>
  <c r="Q28" i="3"/>
  <c r="E73" i="3"/>
  <c r="F73" i="3" s="1"/>
  <c r="G73" i="3" s="1"/>
  <c r="D41" i="1"/>
  <c r="E41" i="1"/>
  <c r="H69" i="1"/>
  <c r="J69" i="1"/>
  <c r="K69" i="1" s="1"/>
  <c r="I69" i="1"/>
  <c r="E76" i="4" l="1"/>
  <c r="F75" i="4"/>
  <c r="G75" i="4" s="1"/>
  <c r="O57" i="4"/>
  <c r="I30" i="4"/>
  <c r="S30" i="4" s="1"/>
  <c r="H30" i="4"/>
  <c r="H46" i="3"/>
  <c r="I46" i="3"/>
  <c r="M73" i="3"/>
  <c r="L73" i="3"/>
  <c r="N75" i="3"/>
  <c r="O75" i="3" s="1"/>
  <c r="R28" i="3"/>
  <c r="E74" i="3"/>
  <c r="F74" i="3" s="1"/>
  <c r="G74" i="3" s="1"/>
  <c r="T47" i="3"/>
  <c r="U47" i="3"/>
  <c r="V47" i="3"/>
  <c r="F41" i="1"/>
  <c r="G41" i="1" s="1"/>
  <c r="J70" i="1"/>
  <c r="K70" i="1" s="1"/>
  <c r="H70" i="1"/>
  <c r="I70" i="1"/>
  <c r="J30" i="4" l="1"/>
  <c r="Q30" i="4"/>
  <c r="E77" i="4"/>
  <c r="F76" i="4"/>
  <c r="G76" i="4" s="1"/>
  <c r="O58" i="4"/>
  <c r="M58" i="4"/>
  <c r="V58" i="4" s="1"/>
  <c r="L58" i="4"/>
  <c r="T58" i="4" s="1"/>
  <c r="N58" i="4"/>
  <c r="U58" i="4" s="1"/>
  <c r="J46" i="3"/>
  <c r="K46" i="3" s="1"/>
  <c r="I47" i="3" s="1"/>
  <c r="N76" i="3"/>
  <c r="O76" i="3" s="1"/>
  <c r="M74" i="3"/>
  <c r="L74" i="3"/>
  <c r="S29" i="3"/>
  <c r="E75" i="3"/>
  <c r="F75" i="3" s="1"/>
  <c r="G75" i="3" s="1"/>
  <c r="D42" i="1"/>
  <c r="E42" i="1"/>
  <c r="J71" i="1"/>
  <c r="K71" i="1" s="1"/>
  <c r="I71" i="1"/>
  <c r="H71" i="1"/>
  <c r="N59" i="4" l="1"/>
  <c r="U59" i="4" s="1"/>
  <c r="L59" i="4"/>
  <c r="T59" i="4" s="1"/>
  <c r="M59" i="4"/>
  <c r="V59" i="4" s="1"/>
  <c r="R30" i="4"/>
  <c r="K30" i="4"/>
  <c r="E78" i="4"/>
  <c r="F77" i="4"/>
  <c r="G77" i="4" s="1"/>
  <c r="H47" i="3"/>
  <c r="J47" i="3" s="1"/>
  <c r="K47" i="3" s="1"/>
  <c r="I48" i="3" s="1"/>
  <c r="N77" i="3"/>
  <c r="O77" i="3" s="1"/>
  <c r="L75" i="3"/>
  <c r="M75" i="3"/>
  <c r="Q29" i="3"/>
  <c r="E76" i="3"/>
  <c r="F76" i="3" s="1"/>
  <c r="G76" i="3" s="1"/>
  <c r="V48" i="3"/>
  <c r="T48" i="3"/>
  <c r="U48" i="3"/>
  <c r="F42" i="1"/>
  <c r="G42" i="1" s="1"/>
  <c r="H72" i="1"/>
  <c r="J72" i="1"/>
  <c r="K72" i="1" s="1"/>
  <c r="I72" i="1"/>
  <c r="E79" i="4" l="1"/>
  <c r="F78" i="4"/>
  <c r="G78" i="4" s="1"/>
  <c r="O59" i="4"/>
  <c r="H31" i="4"/>
  <c r="I31" i="4"/>
  <c r="S31" i="4" s="1"/>
  <c r="H48" i="3"/>
  <c r="J48" i="3" s="1"/>
  <c r="K48" i="3" s="1"/>
  <c r="H49" i="3" s="1"/>
  <c r="N78" i="3"/>
  <c r="O78" i="3" s="1"/>
  <c r="M76" i="3"/>
  <c r="L76" i="3"/>
  <c r="R29" i="3"/>
  <c r="E77" i="3"/>
  <c r="F77" i="3" s="1"/>
  <c r="G77" i="3" s="1"/>
  <c r="D43" i="1"/>
  <c r="E43" i="1"/>
  <c r="J73" i="1"/>
  <c r="K73" i="1" s="1"/>
  <c r="I73" i="1"/>
  <c r="H73" i="1"/>
  <c r="E80" i="4" l="1"/>
  <c r="F79" i="4"/>
  <c r="G79" i="4" s="1"/>
  <c r="J31" i="4"/>
  <c r="Q31" i="4"/>
  <c r="M60" i="4"/>
  <c r="V60" i="4" s="1"/>
  <c r="O60" i="4"/>
  <c r="N60" i="4"/>
  <c r="U60" i="4" s="1"/>
  <c r="L60" i="4"/>
  <c r="T60" i="4" s="1"/>
  <c r="I49" i="3"/>
  <c r="J49" i="3" s="1"/>
  <c r="K49" i="3" s="1"/>
  <c r="I50" i="3" s="1"/>
  <c r="N79" i="3"/>
  <c r="O79" i="3" s="1"/>
  <c r="L77" i="3"/>
  <c r="M77" i="3"/>
  <c r="S30" i="3"/>
  <c r="E78" i="3"/>
  <c r="F78" i="3" s="1"/>
  <c r="G78" i="3" s="1"/>
  <c r="U49" i="3"/>
  <c r="V49" i="3"/>
  <c r="T49" i="3"/>
  <c r="F43" i="1"/>
  <c r="G43" i="1" s="1"/>
  <c r="I74" i="1"/>
  <c r="J74" i="1"/>
  <c r="K74" i="1" s="1"/>
  <c r="H74" i="1"/>
  <c r="E81" i="4" l="1"/>
  <c r="F80" i="4"/>
  <c r="G80" i="4" s="1"/>
  <c r="R31" i="4"/>
  <c r="K31" i="4"/>
  <c r="L61" i="4"/>
  <c r="T61" i="4" s="1"/>
  <c r="O61" i="4"/>
  <c r="N61" i="4"/>
  <c r="U61" i="4" s="1"/>
  <c r="M61" i="4"/>
  <c r="V61" i="4" s="1"/>
  <c r="H50" i="3"/>
  <c r="J50" i="3" s="1"/>
  <c r="K50" i="3" s="1"/>
  <c r="N80" i="3"/>
  <c r="O80" i="3" s="1"/>
  <c r="M78" i="3"/>
  <c r="L78" i="3"/>
  <c r="Q30" i="3"/>
  <c r="E79" i="3"/>
  <c r="F79" i="3" s="1"/>
  <c r="G79" i="3" s="1"/>
  <c r="E44" i="1"/>
  <c r="D44" i="1"/>
  <c r="J75" i="1"/>
  <c r="K75" i="1" s="1"/>
  <c r="I75" i="1"/>
  <c r="H75" i="1"/>
  <c r="O62" i="4" l="1"/>
  <c r="N62" i="4"/>
  <c r="U62" i="4" s="1"/>
  <c r="M62" i="4"/>
  <c r="V62" i="4" s="1"/>
  <c r="L62" i="4"/>
  <c r="T62" i="4" s="1"/>
  <c r="E82" i="4"/>
  <c r="F81" i="4"/>
  <c r="G81" i="4" s="1"/>
  <c r="I32" i="4"/>
  <c r="S32" i="4" s="1"/>
  <c r="H32" i="4"/>
  <c r="M79" i="3"/>
  <c r="L79" i="3"/>
  <c r="H51" i="3"/>
  <c r="I51" i="3"/>
  <c r="N81" i="3"/>
  <c r="O81" i="3" s="1"/>
  <c r="R30" i="3"/>
  <c r="E80" i="3"/>
  <c r="F80" i="3" s="1"/>
  <c r="G80" i="3" s="1"/>
  <c r="U50" i="3"/>
  <c r="V50" i="3"/>
  <c r="T50" i="3"/>
  <c r="F44" i="1"/>
  <c r="G44" i="1" s="1"/>
  <c r="J76" i="1"/>
  <c r="K76" i="1" s="1"/>
  <c r="H76" i="1"/>
  <c r="I76" i="1"/>
  <c r="J32" i="4" l="1"/>
  <c r="Q32" i="4"/>
  <c r="E83" i="4"/>
  <c r="F82" i="4"/>
  <c r="G82" i="4" s="1"/>
  <c r="N63" i="4"/>
  <c r="U63" i="4" s="1"/>
  <c r="M63" i="4"/>
  <c r="V63" i="4" s="1"/>
  <c r="L63" i="4"/>
  <c r="T63" i="4" s="1"/>
  <c r="N82" i="3"/>
  <c r="O82" i="3" s="1"/>
  <c r="M80" i="3"/>
  <c r="L80" i="3"/>
  <c r="J51" i="3"/>
  <c r="K51" i="3" s="1"/>
  <c r="S31" i="3"/>
  <c r="E81" i="3"/>
  <c r="F81" i="3" s="1"/>
  <c r="G81" i="3" s="1"/>
  <c r="D45" i="1"/>
  <c r="E45" i="1"/>
  <c r="J77" i="1"/>
  <c r="K77" i="1" s="1"/>
  <c r="I77" i="1"/>
  <c r="H77" i="1"/>
  <c r="E84" i="4" l="1"/>
  <c r="F83" i="4"/>
  <c r="G83" i="4" s="1"/>
  <c r="R32" i="4"/>
  <c r="K32" i="4"/>
  <c r="O63" i="4"/>
  <c r="M81" i="3"/>
  <c r="L81" i="3"/>
  <c r="N83" i="3"/>
  <c r="O83" i="3" s="1"/>
  <c r="H52" i="3"/>
  <c r="I52" i="3"/>
  <c r="Q31" i="3"/>
  <c r="E82" i="3"/>
  <c r="F82" i="3" s="1"/>
  <c r="G82" i="3" s="1"/>
  <c r="T51" i="3"/>
  <c r="U51" i="3"/>
  <c r="V51" i="3"/>
  <c r="F45" i="1"/>
  <c r="G45" i="1" s="1"/>
  <c r="H78" i="1"/>
  <c r="J78" i="1"/>
  <c r="K78" i="1" s="1"/>
  <c r="I78" i="1"/>
  <c r="O64" i="4" l="1"/>
  <c r="M64" i="4"/>
  <c r="V64" i="4" s="1"/>
  <c r="N64" i="4"/>
  <c r="U64" i="4" s="1"/>
  <c r="L64" i="4"/>
  <c r="T64" i="4" s="1"/>
  <c r="E85" i="4"/>
  <c r="F84" i="4"/>
  <c r="G84" i="4" s="1"/>
  <c r="H33" i="4"/>
  <c r="I33" i="4"/>
  <c r="S33" i="4" s="1"/>
  <c r="N84" i="3"/>
  <c r="O84" i="3" s="1"/>
  <c r="M82" i="3"/>
  <c r="L82" i="3"/>
  <c r="J52" i="3"/>
  <c r="K52" i="3" s="1"/>
  <c r="R31" i="3"/>
  <c r="E83" i="3"/>
  <c r="F83" i="3" s="1"/>
  <c r="G83" i="3" s="1"/>
  <c r="D46" i="1"/>
  <c r="E46" i="1"/>
  <c r="H79" i="1"/>
  <c r="J79" i="1"/>
  <c r="K79" i="1" s="1"/>
  <c r="I79" i="1"/>
  <c r="E86" i="4" l="1"/>
  <c r="F85" i="4"/>
  <c r="G85" i="4" s="1"/>
  <c r="N65" i="4"/>
  <c r="U65" i="4" s="1"/>
  <c r="L65" i="4"/>
  <c r="T65" i="4" s="1"/>
  <c r="O65" i="4"/>
  <c r="M65" i="4"/>
  <c r="V65" i="4" s="1"/>
  <c r="J33" i="4"/>
  <c r="Q33" i="4"/>
  <c r="N85" i="3"/>
  <c r="O85" i="3" s="1"/>
  <c r="H53" i="3"/>
  <c r="I53" i="3"/>
  <c r="L83" i="3"/>
  <c r="M83" i="3"/>
  <c r="S32" i="3"/>
  <c r="E84" i="3"/>
  <c r="F84" i="3" s="1"/>
  <c r="G84" i="3" s="1"/>
  <c r="V52" i="3"/>
  <c r="T52" i="3"/>
  <c r="U52" i="3"/>
  <c r="F46" i="1"/>
  <c r="G46" i="1" s="1"/>
  <c r="J80" i="1"/>
  <c r="K80" i="1" s="1"/>
  <c r="H80" i="1"/>
  <c r="I80" i="1"/>
  <c r="M66" i="4" l="1"/>
  <c r="V66" i="4" s="1"/>
  <c r="L66" i="4"/>
  <c r="T66" i="4" s="1"/>
  <c r="N66" i="4"/>
  <c r="U66" i="4" s="1"/>
  <c r="F86" i="4"/>
  <c r="G86" i="4" s="1"/>
  <c r="E87" i="4"/>
  <c r="R33" i="4"/>
  <c r="K33" i="4"/>
  <c r="J53" i="3"/>
  <c r="K53" i="3" s="1"/>
  <c r="H54" i="3" s="1"/>
  <c r="N86" i="3"/>
  <c r="O86" i="3" s="1"/>
  <c r="L84" i="3"/>
  <c r="M84" i="3"/>
  <c r="Q32" i="3"/>
  <c r="E85" i="3"/>
  <c r="F85" i="3" s="1"/>
  <c r="G85" i="3" s="1"/>
  <c r="D47" i="1"/>
  <c r="E47" i="1"/>
  <c r="H81" i="1"/>
  <c r="J81" i="1"/>
  <c r="K81" i="1" s="1"/>
  <c r="I81" i="1"/>
  <c r="I34" i="4" l="1"/>
  <c r="S34" i="4" s="1"/>
  <c r="H34" i="4"/>
  <c r="O66" i="4"/>
  <c r="E88" i="4"/>
  <c r="F87" i="4"/>
  <c r="G87" i="4" s="1"/>
  <c r="I54" i="3"/>
  <c r="J54" i="3" s="1"/>
  <c r="K54" i="3" s="1"/>
  <c r="H55" i="3" s="1"/>
  <c r="N87" i="3"/>
  <c r="O87" i="3" s="1"/>
  <c r="L85" i="3"/>
  <c r="M85" i="3"/>
  <c r="R32" i="3"/>
  <c r="E86" i="3"/>
  <c r="F86" i="3" s="1"/>
  <c r="G86" i="3" s="1"/>
  <c r="U53" i="3"/>
  <c r="V53" i="3"/>
  <c r="T53" i="3"/>
  <c r="F47" i="1"/>
  <c r="G47" i="1" s="1"/>
  <c r="J82" i="1"/>
  <c r="K82" i="1" s="1"/>
  <c r="H82" i="1"/>
  <c r="I82" i="1"/>
  <c r="E89" i="4" l="1"/>
  <c r="F88" i="4"/>
  <c r="G88" i="4" s="1"/>
  <c r="L67" i="4"/>
  <c r="T67" i="4" s="1"/>
  <c r="N67" i="4"/>
  <c r="U67" i="4" s="1"/>
  <c r="M67" i="4"/>
  <c r="V67" i="4" s="1"/>
  <c r="J34" i="4"/>
  <c r="Q34" i="4"/>
  <c r="I55" i="3"/>
  <c r="J55" i="3" s="1"/>
  <c r="K55" i="3" s="1"/>
  <c r="M86" i="3"/>
  <c r="L86" i="3"/>
  <c r="N88" i="3"/>
  <c r="O88" i="3" s="1"/>
  <c r="S33" i="3"/>
  <c r="E87" i="3"/>
  <c r="F87" i="3" s="1"/>
  <c r="G87" i="3" s="1"/>
  <c r="E48" i="1"/>
  <c r="D48" i="1"/>
  <c r="I83" i="1"/>
  <c r="H83" i="1"/>
  <c r="J83" i="1"/>
  <c r="K83" i="1" s="1"/>
  <c r="E90" i="4" l="1"/>
  <c r="F89" i="4"/>
  <c r="G89" i="4" s="1"/>
  <c r="O67" i="4"/>
  <c r="R34" i="4"/>
  <c r="K34" i="4"/>
  <c r="L87" i="3"/>
  <c r="M87" i="3"/>
  <c r="N89" i="3"/>
  <c r="O89" i="3" s="1"/>
  <c r="H56" i="3"/>
  <c r="I56" i="3"/>
  <c r="Q33" i="3"/>
  <c r="E88" i="3"/>
  <c r="F88" i="3" s="1"/>
  <c r="G88" i="3" s="1"/>
  <c r="U54" i="3"/>
  <c r="V54" i="3"/>
  <c r="T54" i="3"/>
  <c r="F48" i="1"/>
  <c r="G48" i="1" s="1"/>
  <c r="J84" i="1"/>
  <c r="K84" i="1" s="1"/>
  <c r="H84" i="1"/>
  <c r="I84" i="1"/>
  <c r="I35" i="4" l="1"/>
  <c r="S35" i="4" s="1"/>
  <c r="H35" i="4"/>
  <c r="E91" i="4"/>
  <c r="F90" i="4"/>
  <c r="G90" i="4" s="1"/>
  <c r="O68" i="4"/>
  <c r="N68" i="4"/>
  <c r="U68" i="4" s="1"/>
  <c r="M68" i="4"/>
  <c r="V68" i="4" s="1"/>
  <c r="L68" i="4"/>
  <c r="T68" i="4" s="1"/>
  <c r="N90" i="3"/>
  <c r="O90" i="3" s="1"/>
  <c r="L88" i="3"/>
  <c r="M88" i="3"/>
  <c r="J56" i="3"/>
  <c r="K56" i="3" s="1"/>
  <c r="R33" i="3"/>
  <c r="E89" i="3"/>
  <c r="F89" i="3" s="1"/>
  <c r="G89" i="3" s="1"/>
  <c r="T55" i="3"/>
  <c r="U55" i="3"/>
  <c r="V55" i="3"/>
  <c r="D49" i="1"/>
  <c r="E49" i="1"/>
  <c r="J85" i="1"/>
  <c r="K85" i="1" s="1"/>
  <c r="I85" i="1"/>
  <c r="H85" i="1"/>
  <c r="F91" i="4" l="1"/>
  <c r="G91" i="4" s="1"/>
  <c r="E92" i="4"/>
  <c r="N69" i="4"/>
  <c r="U69" i="4" s="1"/>
  <c r="M69" i="4"/>
  <c r="V69" i="4" s="1"/>
  <c r="O69" i="4"/>
  <c r="L69" i="4"/>
  <c r="T69" i="4" s="1"/>
  <c r="J35" i="4"/>
  <c r="Q35" i="4"/>
  <c r="N91" i="3"/>
  <c r="O91" i="3" s="1"/>
  <c r="M89" i="3"/>
  <c r="L89" i="3"/>
  <c r="I57" i="3"/>
  <c r="H57" i="3"/>
  <c r="S34" i="3"/>
  <c r="E90" i="3"/>
  <c r="F90" i="3" s="1"/>
  <c r="G90" i="3" s="1"/>
  <c r="F49" i="1"/>
  <c r="G49" i="1" s="1"/>
  <c r="H86" i="1"/>
  <c r="J86" i="1"/>
  <c r="K86" i="1" s="1"/>
  <c r="I86" i="1"/>
  <c r="R35" i="4" l="1"/>
  <c r="K35" i="4"/>
  <c r="M70" i="4"/>
  <c r="V70" i="4" s="1"/>
  <c r="L70" i="4"/>
  <c r="T70" i="4" s="1"/>
  <c r="O70" i="4"/>
  <c r="N70" i="4"/>
  <c r="U70" i="4" s="1"/>
  <c r="E93" i="4"/>
  <c r="F92" i="4"/>
  <c r="G92" i="4" s="1"/>
  <c r="J57" i="3"/>
  <c r="K57" i="3" s="1"/>
  <c r="I58" i="3" s="1"/>
  <c r="N92" i="3"/>
  <c r="O92" i="3" s="1"/>
  <c r="M90" i="3"/>
  <c r="L90" i="3"/>
  <c r="Q34" i="3"/>
  <c r="E91" i="3"/>
  <c r="F91" i="3" s="1"/>
  <c r="G91" i="3" s="1"/>
  <c r="V56" i="3"/>
  <c r="T56" i="3"/>
  <c r="U56" i="3"/>
  <c r="E50" i="1"/>
  <c r="D50" i="1"/>
  <c r="J87" i="1"/>
  <c r="K87" i="1" s="1"/>
  <c r="I87" i="1"/>
  <c r="H87" i="1"/>
  <c r="L71" i="4" l="1"/>
  <c r="T71" i="4" s="1"/>
  <c r="M71" i="4"/>
  <c r="V71" i="4" s="1"/>
  <c r="N71" i="4"/>
  <c r="U71" i="4" s="1"/>
  <c r="E94" i="4"/>
  <c r="F93" i="4"/>
  <c r="G93" i="4" s="1"/>
  <c r="I36" i="4"/>
  <c r="S36" i="4" s="1"/>
  <c r="H36" i="4"/>
  <c r="H58" i="3"/>
  <c r="J58" i="3" s="1"/>
  <c r="K58" i="3" s="1"/>
  <c r="N93" i="3"/>
  <c r="O93" i="3" s="1"/>
  <c r="M91" i="3"/>
  <c r="L91" i="3"/>
  <c r="R34" i="3"/>
  <c r="E92" i="3"/>
  <c r="F92" i="3" s="1"/>
  <c r="G92" i="3" s="1"/>
  <c r="F50" i="1"/>
  <c r="G50" i="1" s="1"/>
  <c r="H88" i="1"/>
  <c r="J88" i="1"/>
  <c r="K88" i="1" s="1"/>
  <c r="I88" i="1"/>
  <c r="F94" i="4" l="1"/>
  <c r="G94" i="4" s="1"/>
  <c r="E95" i="4"/>
  <c r="J36" i="4"/>
  <c r="Q36" i="4"/>
  <c r="O71" i="4"/>
  <c r="H59" i="3"/>
  <c r="I59" i="3"/>
  <c r="N94" i="3"/>
  <c r="O94" i="3" s="1"/>
  <c r="M92" i="3"/>
  <c r="L92" i="3"/>
  <c r="S35" i="3"/>
  <c r="E93" i="3"/>
  <c r="F93" i="3" s="1"/>
  <c r="G93" i="3" s="1"/>
  <c r="U57" i="3"/>
  <c r="V57" i="3"/>
  <c r="T57" i="3"/>
  <c r="E51" i="1"/>
  <c r="D51" i="1"/>
  <c r="J89" i="1"/>
  <c r="K89" i="1" s="1"/>
  <c r="I89" i="1"/>
  <c r="H89" i="1"/>
  <c r="R36" i="4" l="1"/>
  <c r="K36" i="4"/>
  <c r="N72" i="4"/>
  <c r="U72" i="4" s="1"/>
  <c r="M72" i="4"/>
  <c r="V72" i="4" s="1"/>
  <c r="L72" i="4"/>
  <c r="T72" i="4" s="1"/>
  <c r="E96" i="4"/>
  <c r="F95" i="4"/>
  <c r="G95" i="4" s="1"/>
  <c r="J59" i="3"/>
  <c r="K59" i="3" s="1"/>
  <c r="H60" i="3" s="1"/>
  <c r="N95" i="3"/>
  <c r="O95" i="3" s="1"/>
  <c r="L93" i="3"/>
  <c r="M93" i="3"/>
  <c r="Q35" i="3"/>
  <c r="E94" i="3"/>
  <c r="F94" i="3" s="1"/>
  <c r="G94" i="3" s="1"/>
  <c r="F51" i="1"/>
  <c r="G51" i="1" s="1"/>
  <c r="J90" i="1"/>
  <c r="K90" i="1" s="1"/>
  <c r="I90" i="1"/>
  <c r="H90" i="1"/>
  <c r="F96" i="4" l="1"/>
  <c r="G96" i="4" s="1"/>
  <c r="E97" i="4"/>
  <c r="O72" i="4"/>
  <c r="H37" i="4"/>
  <c r="I37" i="4"/>
  <c r="S37" i="4" s="1"/>
  <c r="I60" i="3"/>
  <c r="J60" i="3" s="1"/>
  <c r="K60" i="3" s="1"/>
  <c r="I61" i="3" s="1"/>
  <c r="N96" i="3"/>
  <c r="O96" i="3" s="1"/>
  <c r="M94" i="3"/>
  <c r="L94" i="3"/>
  <c r="R35" i="3"/>
  <c r="E95" i="3"/>
  <c r="F95" i="3" s="1"/>
  <c r="G95" i="3" s="1"/>
  <c r="U58" i="3"/>
  <c r="V58" i="3"/>
  <c r="T58" i="3"/>
  <c r="D52" i="1"/>
  <c r="E52" i="1"/>
  <c r="H91" i="1"/>
  <c r="J91" i="1"/>
  <c r="K91" i="1" s="1"/>
  <c r="I91" i="1"/>
  <c r="J37" i="4" l="1"/>
  <c r="Q37" i="4"/>
  <c r="N73" i="4"/>
  <c r="U73" i="4" s="1"/>
  <c r="O73" i="4"/>
  <c r="M73" i="4"/>
  <c r="V73" i="4" s="1"/>
  <c r="L73" i="4"/>
  <c r="T73" i="4" s="1"/>
  <c r="E98" i="4"/>
  <c r="F97" i="4"/>
  <c r="G97" i="4" s="1"/>
  <c r="H61" i="3"/>
  <c r="J61" i="3" s="1"/>
  <c r="K61" i="3" s="1"/>
  <c r="H62" i="3" s="1"/>
  <c r="N97" i="3"/>
  <c r="O97" i="3" s="1"/>
  <c r="M95" i="3"/>
  <c r="L95" i="3"/>
  <c r="S36" i="3"/>
  <c r="E96" i="3"/>
  <c r="F96" i="3" s="1"/>
  <c r="G96" i="3" s="1"/>
  <c r="F52" i="1"/>
  <c r="G52" i="1" s="1"/>
  <c r="J92" i="1"/>
  <c r="K92" i="1" s="1"/>
  <c r="H92" i="1"/>
  <c r="I92" i="1"/>
  <c r="R37" i="4" l="1"/>
  <c r="K37" i="4"/>
  <c r="M74" i="4"/>
  <c r="V74" i="4" s="1"/>
  <c r="N74" i="4"/>
  <c r="U74" i="4" s="1"/>
  <c r="O74" i="4"/>
  <c r="L74" i="4"/>
  <c r="T74" i="4" s="1"/>
  <c r="E99" i="4"/>
  <c r="F98" i="4"/>
  <c r="G98" i="4" s="1"/>
  <c r="I62" i="3"/>
  <c r="J62" i="3" s="1"/>
  <c r="K62" i="3" s="1"/>
  <c r="I63" i="3" s="1"/>
  <c r="L96" i="3"/>
  <c r="M96" i="3"/>
  <c r="N98" i="3"/>
  <c r="O98" i="3" s="1"/>
  <c r="Q36" i="3"/>
  <c r="E97" i="3"/>
  <c r="F97" i="3" s="1"/>
  <c r="G97" i="3" s="1"/>
  <c r="T59" i="3"/>
  <c r="U59" i="3"/>
  <c r="V59" i="3"/>
  <c r="E53" i="1"/>
  <c r="D53" i="1"/>
  <c r="H93" i="1"/>
  <c r="J93" i="1"/>
  <c r="K93" i="1" s="1"/>
  <c r="I93" i="1"/>
  <c r="F99" i="4" l="1"/>
  <c r="G99" i="4" s="1"/>
  <c r="E100" i="4"/>
  <c r="L75" i="4"/>
  <c r="T75" i="4" s="1"/>
  <c r="M75" i="4"/>
  <c r="V75" i="4" s="1"/>
  <c r="O75" i="4"/>
  <c r="N75" i="4"/>
  <c r="U75" i="4" s="1"/>
  <c r="I38" i="4"/>
  <c r="S38" i="4" s="1"/>
  <c r="H38" i="4"/>
  <c r="H63" i="3"/>
  <c r="J63" i="3" s="1"/>
  <c r="K63" i="3" s="1"/>
  <c r="M97" i="3"/>
  <c r="L97" i="3"/>
  <c r="N99" i="3"/>
  <c r="O99" i="3" s="1"/>
  <c r="R36" i="3"/>
  <c r="E98" i="3"/>
  <c r="F98" i="3" s="1"/>
  <c r="G98" i="3" s="1"/>
  <c r="F53" i="1"/>
  <c r="G53" i="1" s="1"/>
  <c r="J94" i="1"/>
  <c r="K94" i="1" s="1"/>
  <c r="I94" i="1"/>
  <c r="H94" i="1"/>
  <c r="J38" i="4" l="1"/>
  <c r="Q38" i="4"/>
  <c r="L76" i="4"/>
  <c r="T76" i="4" s="1"/>
  <c r="M76" i="4"/>
  <c r="V76" i="4" s="1"/>
  <c r="N76" i="4"/>
  <c r="U76" i="4" s="1"/>
  <c r="E101" i="4"/>
  <c r="F100" i="4"/>
  <c r="G100" i="4" s="1"/>
  <c r="N100" i="3"/>
  <c r="O100" i="3" s="1"/>
  <c r="L98" i="3"/>
  <c r="M98" i="3"/>
  <c r="H64" i="3"/>
  <c r="I64" i="3"/>
  <c r="S37" i="3"/>
  <c r="E99" i="3"/>
  <c r="F99" i="3" s="1"/>
  <c r="G99" i="3" s="1"/>
  <c r="V60" i="3"/>
  <c r="T60" i="3"/>
  <c r="U60" i="3"/>
  <c r="E54" i="1"/>
  <c r="D54" i="1"/>
  <c r="J95" i="1"/>
  <c r="K95" i="1" s="1"/>
  <c r="I95" i="1"/>
  <c r="H95" i="1"/>
  <c r="E102" i="4" l="1"/>
  <c r="F101" i="4"/>
  <c r="G101" i="4" s="1"/>
  <c r="O76" i="4"/>
  <c r="R38" i="4"/>
  <c r="K38" i="4"/>
  <c r="N101" i="3"/>
  <c r="O101" i="3" s="1"/>
  <c r="L99" i="3"/>
  <c r="M99" i="3"/>
  <c r="J64" i="3"/>
  <c r="K64" i="3" s="1"/>
  <c r="Q37" i="3"/>
  <c r="E100" i="3"/>
  <c r="F100" i="3" s="1"/>
  <c r="G100" i="3" s="1"/>
  <c r="U61" i="3"/>
  <c r="V61" i="3"/>
  <c r="T61" i="3"/>
  <c r="F54" i="1"/>
  <c r="G54" i="1" s="1"/>
  <c r="J96" i="1"/>
  <c r="K96" i="1" s="1"/>
  <c r="H96" i="1"/>
  <c r="I96" i="1"/>
  <c r="I39" i="4" l="1"/>
  <c r="S39" i="4" s="1"/>
  <c r="H39" i="4"/>
  <c r="E103" i="4"/>
  <c r="F102" i="4"/>
  <c r="G102" i="4" s="1"/>
  <c r="N77" i="4"/>
  <c r="U77" i="4" s="1"/>
  <c r="M77" i="4"/>
  <c r="V77" i="4" s="1"/>
  <c r="L77" i="4"/>
  <c r="T77" i="4" s="1"/>
  <c r="M100" i="3"/>
  <c r="L100" i="3"/>
  <c r="H65" i="3"/>
  <c r="I65" i="3"/>
  <c r="N102" i="3"/>
  <c r="O102" i="3" s="1"/>
  <c r="R37" i="3"/>
  <c r="E101" i="3"/>
  <c r="F101" i="3" s="1"/>
  <c r="G101" i="3" s="1"/>
  <c r="D55" i="1"/>
  <c r="E55" i="1"/>
  <c r="J97" i="1"/>
  <c r="K97" i="1" s="1"/>
  <c r="I97" i="1"/>
  <c r="H97" i="1"/>
  <c r="E104" i="4" l="1"/>
  <c r="F103" i="4"/>
  <c r="G103" i="4" s="1"/>
  <c r="O77" i="4"/>
  <c r="J39" i="4"/>
  <c r="Q39" i="4"/>
  <c r="J65" i="3"/>
  <c r="K65" i="3" s="1"/>
  <c r="M101" i="3"/>
  <c r="L101" i="3"/>
  <c r="N103" i="3"/>
  <c r="O103" i="3" s="1"/>
  <c r="S38" i="3"/>
  <c r="E102" i="3"/>
  <c r="F102" i="3" s="1"/>
  <c r="G102" i="3" s="1"/>
  <c r="U62" i="3"/>
  <c r="V62" i="3"/>
  <c r="T62" i="3"/>
  <c r="F55" i="1"/>
  <c r="G55" i="1" s="1"/>
  <c r="J98" i="1"/>
  <c r="K98" i="1" s="1"/>
  <c r="H98" i="1"/>
  <c r="I98" i="1"/>
  <c r="F104" i="4" l="1"/>
  <c r="G104" i="4" s="1"/>
  <c r="E105" i="4"/>
  <c r="R39" i="4"/>
  <c r="K39" i="4"/>
  <c r="M78" i="4"/>
  <c r="V78" i="4" s="1"/>
  <c r="O78" i="4"/>
  <c r="N78" i="4"/>
  <c r="U78" i="4" s="1"/>
  <c r="L78" i="4"/>
  <c r="T78" i="4" s="1"/>
  <c r="L102" i="3"/>
  <c r="M102" i="3"/>
  <c r="N104" i="3"/>
  <c r="O104" i="3"/>
  <c r="H66" i="3"/>
  <c r="I66" i="3"/>
  <c r="Q38" i="3"/>
  <c r="E103" i="3"/>
  <c r="F103" i="3" s="1"/>
  <c r="G103" i="3" s="1"/>
  <c r="E56" i="1"/>
  <c r="D56" i="1"/>
  <c r="I99" i="1"/>
  <c r="J99" i="1"/>
  <c r="K99" i="1" s="1"/>
  <c r="H99" i="1"/>
  <c r="I40" i="4" l="1"/>
  <c r="S40" i="4" s="1"/>
  <c r="H40" i="4"/>
  <c r="L79" i="4"/>
  <c r="T79" i="4" s="1"/>
  <c r="N79" i="4"/>
  <c r="U79" i="4" s="1"/>
  <c r="M79" i="4"/>
  <c r="V79" i="4" s="1"/>
  <c r="E106" i="4"/>
  <c r="F105" i="4"/>
  <c r="G105" i="4" s="1"/>
  <c r="N105" i="3"/>
  <c r="O105" i="3" s="1"/>
  <c r="M103" i="3"/>
  <c r="L103" i="3"/>
  <c r="J66" i="3"/>
  <c r="K66" i="3" s="1"/>
  <c r="R38" i="3"/>
  <c r="E104" i="3"/>
  <c r="F104" i="3" s="1"/>
  <c r="G104" i="3" s="1"/>
  <c r="T63" i="3"/>
  <c r="U63" i="3"/>
  <c r="V63" i="3"/>
  <c r="F56" i="1"/>
  <c r="G56" i="1" s="1"/>
  <c r="I100" i="1"/>
  <c r="J100" i="1"/>
  <c r="K100" i="1" s="1"/>
  <c r="H100" i="1"/>
  <c r="E107" i="4" l="1"/>
  <c r="F106" i="4"/>
  <c r="G106" i="4" s="1"/>
  <c r="O79" i="4"/>
  <c r="J40" i="4"/>
  <c r="Q40" i="4"/>
  <c r="L104" i="3"/>
  <c r="M104" i="3"/>
  <c r="N106" i="3"/>
  <c r="O106" i="3" s="1"/>
  <c r="H67" i="3"/>
  <c r="I67" i="3"/>
  <c r="S39" i="3"/>
  <c r="E105" i="3"/>
  <c r="F105" i="3" s="1"/>
  <c r="G105" i="3" s="1"/>
  <c r="D57" i="1"/>
  <c r="E57" i="1"/>
  <c r="J101" i="1"/>
  <c r="K101" i="1" s="1"/>
  <c r="I101" i="1"/>
  <c r="H101" i="1"/>
  <c r="E108" i="4" l="1"/>
  <c r="F107" i="4"/>
  <c r="G107" i="4" s="1"/>
  <c r="R40" i="4"/>
  <c r="K40" i="4"/>
  <c r="O80" i="4"/>
  <c r="M80" i="4"/>
  <c r="V80" i="4" s="1"/>
  <c r="N80" i="4"/>
  <c r="U80" i="4" s="1"/>
  <c r="L80" i="4"/>
  <c r="T80" i="4" s="1"/>
  <c r="N107" i="3"/>
  <c r="O107" i="3" s="1"/>
  <c r="M105" i="3"/>
  <c r="L105" i="3"/>
  <c r="J67" i="3"/>
  <c r="K67" i="3" s="1"/>
  <c r="Q39" i="3"/>
  <c r="E106" i="3"/>
  <c r="F106" i="3" s="1"/>
  <c r="G106" i="3" s="1"/>
  <c r="V64" i="3"/>
  <c r="T64" i="3"/>
  <c r="U64" i="3"/>
  <c r="F57" i="1"/>
  <c r="G57" i="1" s="1"/>
  <c r="I102" i="1"/>
  <c r="H102" i="1"/>
  <c r="J102" i="1"/>
  <c r="K102" i="1" s="1"/>
  <c r="F108" i="4" l="1"/>
  <c r="G108" i="4" s="1"/>
  <c r="E109" i="4"/>
  <c r="H41" i="4"/>
  <c r="I41" i="4"/>
  <c r="S41" i="4" s="1"/>
  <c r="N81" i="4"/>
  <c r="U81" i="4" s="1"/>
  <c r="L81" i="4"/>
  <c r="T81" i="4" s="1"/>
  <c r="M81" i="4"/>
  <c r="V81" i="4" s="1"/>
  <c r="O81" i="4"/>
  <c r="L106" i="3"/>
  <c r="M106" i="3"/>
  <c r="N108" i="3"/>
  <c r="O108" i="3" s="1"/>
  <c r="H68" i="3"/>
  <c r="I68" i="3"/>
  <c r="R39" i="3"/>
  <c r="E107" i="3"/>
  <c r="F107" i="3" s="1"/>
  <c r="G107" i="3" s="1"/>
  <c r="D58" i="1"/>
  <c r="E58" i="1"/>
  <c r="J103" i="1"/>
  <c r="K103" i="1" s="1"/>
  <c r="I103" i="1"/>
  <c r="H103" i="1"/>
  <c r="M82" i="4" l="1"/>
  <c r="V82" i="4" s="1"/>
  <c r="O82" i="4"/>
  <c r="N82" i="4"/>
  <c r="U82" i="4" s="1"/>
  <c r="L82" i="4"/>
  <c r="T82" i="4" s="1"/>
  <c r="J41" i="4"/>
  <c r="Q41" i="4"/>
  <c r="E110" i="4"/>
  <c r="F109" i="4"/>
  <c r="G109" i="4" s="1"/>
  <c r="N109" i="3"/>
  <c r="O109" i="3" s="1"/>
  <c r="M107" i="3"/>
  <c r="L107" i="3"/>
  <c r="J68" i="3"/>
  <c r="K68" i="3" s="1"/>
  <c r="S40" i="3"/>
  <c r="E108" i="3"/>
  <c r="F108" i="3" s="1"/>
  <c r="G108" i="3" s="1"/>
  <c r="U65" i="3"/>
  <c r="V65" i="3"/>
  <c r="T65" i="3"/>
  <c r="F58" i="1"/>
  <c r="G58" i="1" s="1"/>
  <c r="H104" i="1"/>
  <c r="J104" i="1"/>
  <c r="K104" i="1" s="1"/>
  <c r="I104" i="1"/>
  <c r="E111" i="4" l="1"/>
  <c r="F110" i="4"/>
  <c r="G110" i="4" s="1"/>
  <c r="R41" i="4"/>
  <c r="K41" i="4"/>
  <c r="L83" i="4"/>
  <c r="T83" i="4" s="1"/>
  <c r="O83" i="4"/>
  <c r="N83" i="4"/>
  <c r="U83" i="4" s="1"/>
  <c r="M83" i="4"/>
  <c r="V83" i="4" s="1"/>
  <c r="M108" i="3"/>
  <c r="L108" i="3"/>
  <c r="I69" i="3"/>
  <c r="H69" i="3"/>
  <c r="N110" i="3"/>
  <c r="O110" i="3" s="1"/>
  <c r="Q40" i="3"/>
  <c r="E109" i="3"/>
  <c r="F109" i="3" s="1"/>
  <c r="G109" i="3" s="1"/>
  <c r="E59" i="1"/>
  <c r="D59" i="1"/>
  <c r="J105" i="1"/>
  <c r="K105" i="1" s="1"/>
  <c r="I105" i="1"/>
  <c r="H105" i="1"/>
  <c r="E112" i="4" l="1"/>
  <c r="F111" i="4"/>
  <c r="G111" i="4" s="1"/>
  <c r="H42" i="4"/>
  <c r="I42" i="4"/>
  <c r="S42" i="4" s="1"/>
  <c r="O84" i="4"/>
  <c r="N84" i="4"/>
  <c r="U84" i="4" s="1"/>
  <c r="L84" i="4"/>
  <c r="T84" i="4" s="1"/>
  <c r="M84" i="4"/>
  <c r="V84" i="4" s="1"/>
  <c r="J69" i="3"/>
  <c r="K69" i="3" s="1"/>
  <c r="H70" i="3" s="1"/>
  <c r="M109" i="3"/>
  <c r="L109" i="3"/>
  <c r="N111" i="3"/>
  <c r="O111" i="3" s="1"/>
  <c r="R40" i="3"/>
  <c r="E110" i="3"/>
  <c r="F110" i="3" s="1"/>
  <c r="G110" i="3" s="1"/>
  <c r="U66" i="3"/>
  <c r="V66" i="3"/>
  <c r="T66" i="3"/>
  <c r="F59" i="1"/>
  <c r="G59" i="1" s="1"/>
  <c r="J106" i="1"/>
  <c r="K106" i="1" s="1"/>
  <c r="H106" i="1"/>
  <c r="I106" i="1"/>
  <c r="F112" i="4" l="1"/>
  <c r="G112" i="4" s="1"/>
  <c r="E113" i="4"/>
  <c r="J42" i="4"/>
  <c r="Q42" i="4"/>
  <c r="N85" i="4"/>
  <c r="U85" i="4" s="1"/>
  <c r="M85" i="4"/>
  <c r="V85" i="4" s="1"/>
  <c r="L85" i="4"/>
  <c r="T85" i="4" s="1"/>
  <c r="I70" i="3"/>
  <c r="J70" i="3" s="1"/>
  <c r="K70" i="3" s="1"/>
  <c r="L110" i="3"/>
  <c r="M110" i="3"/>
  <c r="N112" i="3"/>
  <c r="O112" i="3" s="1"/>
  <c r="S41" i="3"/>
  <c r="E111" i="3"/>
  <c r="F111" i="3" s="1"/>
  <c r="G111" i="3" s="1"/>
  <c r="T67" i="3"/>
  <c r="U67" i="3"/>
  <c r="V67" i="3"/>
  <c r="D60" i="1"/>
  <c r="E60" i="1"/>
  <c r="J107" i="1"/>
  <c r="K107" i="1" s="1"/>
  <c r="I107" i="1"/>
  <c r="H107" i="1"/>
  <c r="O85" i="4" l="1"/>
  <c r="R42" i="4"/>
  <c r="K42" i="4"/>
  <c r="F113" i="4"/>
  <c r="G113" i="4" s="1"/>
  <c r="E114" i="4"/>
  <c r="N113" i="3"/>
  <c r="O113" i="3" s="1"/>
  <c r="H71" i="3"/>
  <c r="I71" i="3"/>
  <c r="L111" i="3"/>
  <c r="M111" i="3"/>
  <c r="Q41" i="3"/>
  <c r="E112" i="3"/>
  <c r="F112" i="3" s="1"/>
  <c r="G112" i="3" s="1"/>
  <c r="F60" i="1"/>
  <c r="G60" i="1" s="1"/>
  <c r="J108" i="1"/>
  <c r="K108" i="1" s="1"/>
  <c r="H108" i="1"/>
  <c r="I108" i="1"/>
  <c r="I43" i="4" l="1"/>
  <c r="S43" i="4" s="1"/>
  <c r="H43" i="4"/>
  <c r="E115" i="4"/>
  <c r="F114" i="4"/>
  <c r="G114" i="4" s="1"/>
  <c r="M86" i="4"/>
  <c r="V86" i="4" s="1"/>
  <c r="L86" i="4"/>
  <c r="T86" i="4" s="1"/>
  <c r="N86" i="4"/>
  <c r="U86" i="4" s="1"/>
  <c r="O86" i="4"/>
  <c r="N114" i="3"/>
  <c r="O114" i="3" s="1"/>
  <c r="L112" i="3"/>
  <c r="M112" i="3"/>
  <c r="J71" i="3"/>
  <c r="K71" i="3" s="1"/>
  <c r="R41" i="3"/>
  <c r="E113" i="3"/>
  <c r="F113" i="3" s="1"/>
  <c r="G113" i="3" s="1"/>
  <c r="V68" i="3"/>
  <c r="T68" i="3"/>
  <c r="U68" i="3"/>
  <c r="D61" i="1"/>
  <c r="E61" i="1"/>
  <c r="J109" i="1"/>
  <c r="K109" i="1" s="1"/>
  <c r="I109" i="1"/>
  <c r="H109" i="1"/>
  <c r="L87" i="4" l="1"/>
  <c r="T87" i="4" s="1"/>
  <c r="O87" i="4"/>
  <c r="N87" i="4"/>
  <c r="U87" i="4" s="1"/>
  <c r="M87" i="4"/>
  <c r="V87" i="4" s="1"/>
  <c r="E116" i="4"/>
  <c r="F115" i="4"/>
  <c r="G115" i="4" s="1"/>
  <c r="J43" i="4"/>
  <c r="Q43" i="4"/>
  <c r="N115" i="3"/>
  <c r="O115" i="3" s="1"/>
  <c r="L113" i="3"/>
  <c r="M113" i="3"/>
  <c r="H72" i="3"/>
  <c r="I72" i="3"/>
  <c r="S42" i="3"/>
  <c r="E114" i="3"/>
  <c r="F114" i="3" s="1"/>
  <c r="G114" i="3" s="1"/>
  <c r="F61" i="1"/>
  <c r="G61" i="1" s="1"/>
  <c r="K110" i="1"/>
  <c r="I110" i="1"/>
  <c r="H110" i="1"/>
  <c r="J110" i="1"/>
  <c r="F116" i="4" l="1"/>
  <c r="G116" i="4" s="1"/>
  <c r="E117" i="4"/>
  <c r="R43" i="4"/>
  <c r="K43" i="4"/>
  <c r="O88" i="4"/>
  <c r="N88" i="4"/>
  <c r="U88" i="4" s="1"/>
  <c r="M88" i="4"/>
  <c r="V88" i="4" s="1"/>
  <c r="L88" i="4"/>
  <c r="T88" i="4" s="1"/>
  <c r="N116" i="3"/>
  <c r="O116" i="3" s="1"/>
  <c r="L114" i="3"/>
  <c r="M114" i="3"/>
  <c r="J72" i="3"/>
  <c r="K72" i="3" s="1"/>
  <c r="Q42" i="3"/>
  <c r="E115" i="3"/>
  <c r="F115" i="3" s="1"/>
  <c r="G115" i="3" s="1"/>
  <c r="U69" i="3"/>
  <c r="V69" i="3"/>
  <c r="T69" i="3"/>
  <c r="D62" i="1"/>
  <c r="E62" i="1"/>
  <c r="J111" i="1"/>
  <c r="K111" i="1" s="1"/>
  <c r="I111" i="1"/>
  <c r="H111" i="1"/>
  <c r="I44" i="4" l="1"/>
  <c r="S44" i="4" s="1"/>
  <c r="H44" i="4"/>
  <c r="N89" i="4"/>
  <c r="U89" i="4" s="1"/>
  <c r="O89" i="4"/>
  <c r="L89" i="4"/>
  <c r="T89" i="4" s="1"/>
  <c r="M89" i="4"/>
  <c r="V89" i="4" s="1"/>
  <c r="F117" i="4"/>
  <c r="G117" i="4" s="1"/>
  <c r="E118" i="4"/>
  <c r="N117" i="3"/>
  <c r="O117" i="3" s="1"/>
  <c r="L115" i="3"/>
  <c r="M115" i="3"/>
  <c r="I73" i="3"/>
  <c r="H73" i="3"/>
  <c r="R42" i="3"/>
  <c r="E116" i="3"/>
  <c r="F116" i="3" s="1"/>
  <c r="G116" i="3" s="1"/>
  <c r="F62" i="1"/>
  <c r="G62" i="1" s="1"/>
  <c r="J112" i="1"/>
  <c r="K112" i="1" s="1"/>
  <c r="H112" i="1"/>
  <c r="I112" i="1"/>
  <c r="E119" i="4" l="1"/>
  <c r="F118" i="4"/>
  <c r="G118" i="4" s="1"/>
  <c r="M90" i="4"/>
  <c r="V90" i="4" s="1"/>
  <c r="N90" i="4"/>
  <c r="U90" i="4" s="1"/>
  <c r="O90" i="4"/>
  <c r="L90" i="4"/>
  <c r="T90" i="4" s="1"/>
  <c r="J44" i="4"/>
  <c r="Q44" i="4"/>
  <c r="J73" i="3"/>
  <c r="K73" i="3" s="1"/>
  <c r="H74" i="3" s="1"/>
  <c r="N118" i="3"/>
  <c r="O118" i="3" s="1"/>
  <c r="M116" i="3"/>
  <c r="L116" i="3"/>
  <c r="S43" i="3"/>
  <c r="E117" i="3"/>
  <c r="F117" i="3" s="1"/>
  <c r="G117" i="3" s="1"/>
  <c r="U70" i="3"/>
  <c r="V70" i="3"/>
  <c r="T70" i="3"/>
  <c r="D63" i="1"/>
  <c r="E63" i="1"/>
  <c r="J113" i="1"/>
  <c r="K113" i="1" s="1"/>
  <c r="I113" i="1"/>
  <c r="H113" i="1"/>
  <c r="L91" i="4" l="1"/>
  <c r="T91" i="4" s="1"/>
  <c r="M91" i="4"/>
  <c r="V91" i="4" s="1"/>
  <c r="N91" i="4"/>
  <c r="U91" i="4" s="1"/>
  <c r="O91" i="4"/>
  <c r="E120" i="4"/>
  <c r="F119" i="4"/>
  <c r="G119" i="4" s="1"/>
  <c r="R44" i="4"/>
  <c r="K44" i="4"/>
  <c r="I74" i="3"/>
  <c r="J74" i="3" s="1"/>
  <c r="K74" i="3" s="1"/>
  <c r="L117" i="3"/>
  <c r="M117" i="3"/>
  <c r="N119" i="3"/>
  <c r="O119" i="3" s="1"/>
  <c r="Q43" i="3"/>
  <c r="E118" i="3"/>
  <c r="F118" i="3" s="1"/>
  <c r="G118" i="3" s="1"/>
  <c r="F63" i="1"/>
  <c r="G63" i="1" s="1"/>
  <c r="J114" i="1"/>
  <c r="K114" i="1" s="1"/>
  <c r="H114" i="1"/>
  <c r="I114" i="1"/>
  <c r="E121" i="4" l="1"/>
  <c r="F120" i="4"/>
  <c r="G120" i="4" s="1"/>
  <c r="H45" i="4"/>
  <c r="I45" i="4"/>
  <c r="S45" i="4" s="1"/>
  <c r="L92" i="4"/>
  <c r="T92" i="4" s="1"/>
  <c r="N92" i="4"/>
  <c r="U92" i="4" s="1"/>
  <c r="M92" i="4"/>
  <c r="V92" i="4" s="1"/>
  <c r="I75" i="3"/>
  <c r="H75" i="3"/>
  <c r="N120" i="3"/>
  <c r="O120" i="3" s="1"/>
  <c r="M118" i="3"/>
  <c r="L118" i="3"/>
  <c r="R43" i="3"/>
  <c r="E119" i="3"/>
  <c r="F119" i="3" s="1"/>
  <c r="G119" i="3" s="1"/>
  <c r="T71" i="3"/>
  <c r="U71" i="3"/>
  <c r="V71" i="3"/>
  <c r="E64" i="1"/>
  <c r="D64" i="1"/>
  <c r="H115" i="1"/>
  <c r="I115" i="1"/>
  <c r="J115" i="1"/>
  <c r="K115" i="1" s="1"/>
  <c r="J45" i="4" l="1"/>
  <c r="Q45" i="4"/>
  <c r="O92" i="4"/>
  <c r="F121" i="4"/>
  <c r="G121" i="4" s="1"/>
  <c r="E122" i="4"/>
  <c r="J75" i="3"/>
  <c r="K75" i="3" s="1"/>
  <c r="I76" i="3" s="1"/>
  <c r="N121" i="3"/>
  <c r="O121" i="3" s="1"/>
  <c r="M119" i="3"/>
  <c r="L119" i="3"/>
  <c r="S44" i="3"/>
  <c r="E120" i="3"/>
  <c r="F120" i="3" s="1"/>
  <c r="G120" i="3" s="1"/>
  <c r="V72" i="3"/>
  <c r="T72" i="3"/>
  <c r="U72" i="3"/>
  <c r="F64" i="1"/>
  <c r="G64" i="1" s="1"/>
  <c r="J116" i="1"/>
  <c r="K116" i="1" s="1"/>
  <c r="H116" i="1"/>
  <c r="I116" i="1"/>
  <c r="N93" i="4" l="1"/>
  <c r="U93" i="4" s="1"/>
  <c r="M93" i="4"/>
  <c r="V93" i="4" s="1"/>
  <c r="L93" i="4"/>
  <c r="T93" i="4" s="1"/>
  <c r="E123" i="4"/>
  <c r="F122" i="4"/>
  <c r="G122" i="4" s="1"/>
  <c r="R45" i="4"/>
  <c r="K45" i="4"/>
  <c r="H76" i="3"/>
  <c r="J76" i="3" s="1"/>
  <c r="K76" i="3" s="1"/>
  <c r="I77" i="3" s="1"/>
  <c r="N122" i="3"/>
  <c r="O122" i="3" s="1"/>
  <c r="L120" i="3"/>
  <c r="M120" i="3"/>
  <c r="Q44" i="3"/>
  <c r="E121" i="3"/>
  <c r="F121" i="3" s="1"/>
  <c r="G121" i="3" s="1"/>
  <c r="D65" i="1"/>
  <c r="E65" i="1"/>
  <c r="H117" i="1"/>
  <c r="J117" i="1"/>
  <c r="K117" i="1" s="1"/>
  <c r="I117" i="1"/>
  <c r="I46" i="4" l="1"/>
  <c r="S46" i="4" s="1"/>
  <c r="H46" i="4"/>
  <c r="E124" i="4"/>
  <c r="F123" i="4"/>
  <c r="G123" i="4" s="1"/>
  <c r="O93" i="4"/>
  <c r="H77" i="3"/>
  <c r="J77" i="3" s="1"/>
  <c r="K77" i="3" s="1"/>
  <c r="I78" i="3" s="1"/>
  <c r="N123" i="3"/>
  <c r="O123" i="3" s="1"/>
  <c r="L121" i="3"/>
  <c r="M121" i="3"/>
  <c r="R44" i="3"/>
  <c r="E122" i="3"/>
  <c r="F122" i="3" s="1"/>
  <c r="G122" i="3" s="1"/>
  <c r="U73" i="3"/>
  <c r="V73" i="3"/>
  <c r="T73" i="3"/>
  <c r="F65" i="1"/>
  <c r="G65" i="1" s="1"/>
  <c r="H118" i="1"/>
  <c r="J118" i="1"/>
  <c r="K118" i="1" s="1"/>
  <c r="I118" i="1"/>
  <c r="E125" i="4" l="1"/>
  <c r="F124" i="4"/>
  <c r="G124" i="4" s="1"/>
  <c r="J46" i="4"/>
  <c r="Q46" i="4"/>
  <c r="M94" i="4"/>
  <c r="V94" i="4" s="1"/>
  <c r="O94" i="4"/>
  <c r="L94" i="4"/>
  <c r="T94" i="4" s="1"/>
  <c r="N94" i="4"/>
  <c r="U94" i="4" s="1"/>
  <c r="H78" i="3"/>
  <c r="J78" i="3" s="1"/>
  <c r="K78" i="3" s="1"/>
  <c r="N124" i="3"/>
  <c r="O124" i="3" s="1"/>
  <c r="L122" i="3"/>
  <c r="M122" i="3"/>
  <c r="S45" i="3"/>
  <c r="E123" i="3"/>
  <c r="F123" i="3" s="1"/>
  <c r="G123" i="3" s="1"/>
  <c r="U74" i="3"/>
  <c r="V74" i="3"/>
  <c r="T74" i="3"/>
  <c r="D66" i="1"/>
  <c r="E66" i="1"/>
  <c r="J119" i="1"/>
  <c r="K119" i="1" s="1"/>
  <c r="I119" i="1"/>
  <c r="H119" i="1"/>
  <c r="F125" i="4" l="1"/>
  <c r="G125" i="4" s="1"/>
  <c r="E126" i="4"/>
  <c r="R46" i="4"/>
  <c r="K46" i="4"/>
  <c r="L95" i="4"/>
  <c r="T95" i="4" s="1"/>
  <c r="N95" i="4"/>
  <c r="U95" i="4" s="1"/>
  <c r="M95" i="4"/>
  <c r="V95" i="4" s="1"/>
  <c r="N125" i="3"/>
  <c r="O125" i="3" s="1"/>
  <c r="L123" i="3"/>
  <c r="M123" i="3"/>
  <c r="I79" i="3"/>
  <c r="H79" i="3"/>
  <c r="Q45" i="3"/>
  <c r="E124" i="3"/>
  <c r="F124" i="3" s="1"/>
  <c r="G124" i="3" s="1"/>
  <c r="F66" i="1"/>
  <c r="G66" i="1" s="1"/>
  <c r="H120" i="1"/>
  <c r="J120" i="1"/>
  <c r="K120" i="1" s="1"/>
  <c r="I120" i="1"/>
  <c r="H47" i="4" l="1"/>
  <c r="I47" i="4"/>
  <c r="S47" i="4" s="1"/>
  <c r="O95" i="4"/>
  <c r="F126" i="4"/>
  <c r="G126" i="4" s="1"/>
  <c r="E127" i="4"/>
  <c r="J79" i="3"/>
  <c r="K79" i="3" s="1"/>
  <c r="H80" i="3" s="1"/>
  <c r="N126" i="3"/>
  <c r="O126" i="3" s="1"/>
  <c r="M124" i="3"/>
  <c r="L124" i="3"/>
  <c r="R45" i="3"/>
  <c r="E125" i="3"/>
  <c r="F125" i="3" s="1"/>
  <c r="G125" i="3" s="1"/>
  <c r="T75" i="3"/>
  <c r="U75" i="3"/>
  <c r="V75" i="3"/>
  <c r="D67" i="1"/>
  <c r="E67" i="1"/>
  <c r="J121" i="1"/>
  <c r="K121" i="1" s="1"/>
  <c r="I121" i="1"/>
  <c r="H121" i="1"/>
  <c r="J47" i="4" l="1"/>
  <c r="Q47" i="4"/>
  <c r="M96" i="4"/>
  <c r="V96" i="4" s="1"/>
  <c r="N96" i="4"/>
  <c r="U96" i="4" s="1"/>
  <c r="L96" i="4"/>
  <c r="T96" i="4" s="1"/>
  <c r="E128" i="4"/>
  <c r="F127" i="4"/>
  <c r="G127" i="4" s="1"/>
  <c r="I80" i="3"/>
  <c r="J80" i="3" s="1"/>
  <c r="K80" i="3" s="1"/>
  <c r="H81" i="3" s="1"/>
  <c r="N127" i="3"/>
  <c r="O127" i="3" s="1"/>
  <c r="M125" i="3"/>
  <c r="L125" i="3"/>
  <c r="S46" i="3"/>
  <c r="E126" i="3"/>
  <c r="F126" i="3" s="1"/>
  <c r="G126" i="3" s="1"/>
  <c r="F67" i="1"/>
  <c r="G67" i="1" s="1"/>
  <c r="I122" i="1"/>
  <c r="J122" i="1"/>
  <c r="K122" i="1" s="1"/>
  <c r="H122" i="1"/>
  <c r="E129" i="4" l="1"/>
  <c r="F128" i="4"/>
  <c r="G128" i="4" s="1"/>
  <c r="O96" i="4"/>
  <c r="R47" i="4"/>
  <c r="K47" i="4"/>
  <c r="I81" i="3"/>
  <c r="J81" i="3" s="1"/>
  <c r="K81" i="3" s="1"/>
  <c r="H82" i="3" s="1"/>
  <c r="N128" i="3"/>
  <c r="O128" i="3" s="1"/>
  <c r="L126" i="3"/>
  <c r="M126" i="3"/>
  <c r="Q46" i="3"/>
  <c r="E127" i="3"/>
  <c r="F127" i="3" s="1"/>
  <c r="G127" i="3" s="1"/>
  <c r="V76" i="3"/>
  <c r="T76" i="3"/>
  <c r="U76" i="3"/>
  <c r="D68" i="1"/>
  <c r="E68" i="1"/>
  <c r="J123" i="1"/>
  <c r="K123" i="1" s="1"/>
  <c r="I123" i="1"/>
  <c r="H123" i="1"/>
  <c r="I48" i="4" l="1"/>
  <c r="S48" i="4" s="1"/>
  <c r="H48" i="4"/>
  <c r="E130" i="4"/>
  <c r="F129" i="4"/>
  <c r="G129" i="4" s="1"/>
  <c r="N97" i="4"/>
  <c r="U97" i="4" s="1"/>
  <c r="L97" i="4"/>
  <c r="T97" i="4" s="1"/>
  <c r="O97" i="4"/>
  <c r="M97" i="4"/>
  <c r="V97" i="4" s="1"/>
  <c r="I82" i="3"/>
  <c r="J82" i="3" s="1"/>
  <c r="K82" i="3" s="1"/>
  <c r="H83" i="3" s="1"/>
  <c r="N129" i="3"/>
  <c r="O129" i="3" s="1"/>
  <c r="M127" i="3"/>
  <c r="L127" i="3"/>
  <c r="R46" i="3"/>
  <c r="E128" i="3"/>
  <c r="F128" i="3" s="1"/>
  <c r="G128" i="3" s="1"/>
  <c r="F68" i="1"/>
  <c r="G68" i="1" s="1"/>
  <c r="J124" i="1"/>
  <c r="K124" i="1" s="1"/>
  <c r="H124" i="1"/>
  <c r="I124" i="1"/>
  <c r="E131" i="4" l="1"/>
  <c r="F130" i="4"/>
  <c r="G130" i="4" s="1"/>
  <c r="J48" i="4"/>
  <c r="Q48" i="4"/>
  <c r="M98" i="4"/>
  <c r="V98" i="4" s="1"/>
  <c r="O98" i="4"/>
  <c r="N98" i="4"/>
  <c r="U98" i="4" s="1"/>
  <c r="L98" i="4"/>
  <c r="T98" i="4" s="1"/>
  <c r="I83" i="3"/>
  <c r="J83" i="3" s="1"/>
  <c r="K83" i="3" s="1"/>
  <c r="N130" i="3"/>
  <c r="O130" i="3" s="1"/>
  <c r="L128" i="3"/>
  <c r="M128" i="3"/>
  <c r="S47" i="3"/>
  <c r="E129" i="3"/>
  <c r="F129" i="3" s="1"/>
  <c r="G129" i="3" s="1"/>
  <c r="U77" i="3"/>
  <c r="V77" i="3"/>
  <c r="T77" i="3"/>
  <c r="D69" i="1"/>
  <c r="E69" i="1"/>
  <c r="I125" i="1"/>
  <c r="H125" i="1"/>
  <c r="J125" i="1"/>
  <c r="K125" i="1" s="1"/>
  <c r="E132" i="4" l="1"/>
  <c r="F131" i="4"/>
  <c r="G131" i="4" s="1"/>
  <c r="R48" i="4"/>
  <c r="K48" i="4"/>
  <c r="L99" i="4"/>
  <c r="T99" i="4" s="1"/>
  <c r="O99" i="4"/>
  <c r="M99" i="4"/>
  <c r="V99" i="4" s="1"/>
  <c r="N99" i="4"/>
  <c r="U99" i="4" s="1"/>
  <c r="I84" i="3"/>
  <c r="H84" i="3"/>
  <c r="N131" i="3"/>
  <c r="O131" i="3" s="1"/>
  <c r="L129" i="3"/>
  <c r="M129" i="3"/>
  <c r="Q47" i="3"/>
  <c r="E130" i="3"/>
  <c r="F130" i="3" s="1"/>
  <c r="G130" i="3" s="1"/>
  <c r="F69" i="1"/>
  <c r="G69" i="1" s="1"/>
  <c r="I126" i="1"/>
  <c r="H126" i="1"/>
  <c r="J126" i="1"/>
  <c r="K126" i="1"/>
  <c r="F132" i="4" l="1"/>
  <c r="G132" i="4" s="1"/>
  <c r="E133" i="4"/>
  <c r="H49" i="4"/>
  <c r="I49" i="4"/>
  <c r="S49" i="4" s="1"/>
  <c r="O100" i="4"/>
  <c r="N100" i="4"/>
  <c r="U100" i="4" s="1"/>
  <c r="M100" i="4"/>
  <c r="V100" i="4" s="1"/>
  <c r="L100" i="4"/>
  <c r="T100" i="4" s="1"/>
  <c r="J84" i="3"/>
  <c r="K84" i="3" s="1"/>
  <c r="H85" i="3" s="1"/>
  <c r="L130" i="3"/>
  <c r="M130" i="3"/>
  <c r="N132" i="3"/>
  <c r="O132" i="3" s="1"/>
  <c r="R47" i="3"/>
  <c r="E131" i="3"/>
  <c r="F131" i="3" s="1"/>
  <c r="G131" i="3" s="1"/>
  <c r="U78" i="3"/>
  <c r="V78" i="3"/>
  <c r="T78" i="3"/>
  <c r="D70" i="1"/>
  <c r="E70" i="1"/>
  <c r="H127" i="1"/>
  <c r="I127" i="1"/>
  <c r="J127" i="1"/>
  <c r="K127" i="1" s="1"/>
  <c r="J49" i="4" l="1"/>
  <c r="Q49" i="4"/>
  <c r="N101" i="4"/>
  <c r="U101" i="4" s="1"/>
  <c r="M101" i="4"/>
  <c r="V101" i="4" s="1"/>
  <c r="O101" i="4"/>
  <c r="L101" i="4"/>
  <c r="T101" i="4" s="1"/>
  <c r="E134" i="4"/>
  <c r="F133" i="4"/>
  <c r="G133" i="4" s="1"/>
  <c r="I85" i="3"/>
  <c r="J85" i="3" s="1"/>
  <c r="K85" i="3" s="1"/>
  <c r="H86" i="3" s="1"/>
  <c r="L131" i="3"/>
  <c r="M131" i="3"/>
  <c r="N133" i="3"/>
  <c r="O133" i="3" s="1"/>
  <c r="S48" i="3"/>
  <c r="E132" i="3"/>
  <c r="F132" i="3" s="1"/>
  <c r="G132" i="3" s="1"/>
  <c r="T79" i="3"/>
  <c r="U79" i="3"/>
  <c r="V79" i="3"/>
  <c r="F70" i="1"/>
  <c r="G70" i="1" s="1"/>
  <c r="I128" i="1"/>
  <c r="J128" i="1"/>
  <c r="K128" i="1" s="1"/>
  <c r="H128" i="1"/>
  <c r="M102" i="4" l="1"/>
  <c r="V102" i="4" s="1"/>
  <c r="L102" i="4"/>
  <c r="T102" i="4" s="1"/>
  <c r="N102" i="4"/>
  <c r="U102" i="4" s="1"/>
  <c r="R49" i="4"/>
  <c r="K49" i="4"/>
  <c r="E135" i="4"/>
  <c r="F134" i="4"/>
  <c r="G134" i="4" s="1"/>
  <c r="I86" i="3"/>
  <c r="J86" i="3" s="1"/>
  <c r="K86" i="3" s="1"/>
  <c r="H87" i="3" s="1"/>
  <c r="N134" i="3"/>
  <c r="O134" i="3" s="1"/>
  <c r="M132" i="3"/>
  <c r="L132" i="3"/>
  <c r="Q48" i="3"/>
  <c r="E133" i="3"/>
  <c r="F133" i="3" s="1"/>
  <c r="G133" i="3" s="1"/>
  <c r="E71" i="1"/>
  <c r="D71" i="1"/>
  <c r="J129" i="1"/>
  <c r="K129" i="1" s="1"/>
  <c r="I129" i="1"/>
  <c r="H129" i="1"/>
  <c r="E136" i="4" l="1"/>
  <c r="F135" i="4"/>
  <c r="G135" i="4" s="1"/>
  <c r="O102" i="4"/>
  <c r="I50" i="4"/>
  <c r="S50" i="4" s="1"/>
  <c r="H50" i="4"/>
  <c r="I87" i="3"/>
  <c r="J87" i="3" s="1"/>
  <c r="K87" i="3" s="1"/>
  <c r="I88" i="3" s="1"/>
  <c r="N135" i="3"/>
  <c r="O135" i="3" s="1"/>
  <c r="M133" i="3"/>
  <c r="L133" i="3"/>
  <c r="R48" i="3"/>
  <c r="E134" i="3"/>
  <c r="F134" i="3" s="1"/>
  <c r="G134" i="3" s="1"/>
  <c r="V80" i="3"/>
  <c r="T80" i="3"/>
  <c r="U80" i="3"/>
  <c r="F71" i="1"/>
  <c r="G71" i="1" s="1"/>
  <c r="H130" i="1"/>
  <c r="I130" i="1"/>
  <c r="J130" i="1"/>
  <c r="K130" i="1" s="1"/>
  <c r="J50" i="4" l="1"/>
  <c r="Q50" i="4"/>
  <c r="E137" i="4"/>
  <c r="F136" i="4"/>
  <c r="G136" i="4" s="1"/>
  <c r="L103" i="4"/>
  <c r="T103" i="4" s="1"/>
  <c r="O103" i="4"/>
  <c r="N103" i="4"/>
  <c r="U103" i="4" s="1"/>
  <c r="M103" i="4"/>
  <c r="V103" i="4" s="1"/>
  <c r="H88" i="3"/>
  <c r="J88" i="3" s="1"/>
  <c r="K88" i="3" s="1"/>
  <c r="I89" i="3" s="1"/>
  <c r="N136" i="3"/>
  <c r="O136" i="3" s="1"/>
  <c r="M134" i="3"/>
  <c r="L134" i="3"/>
  <c r="S49" i="3"/>
  <c r="E135" i="3"/>
  <c r="F135" i="3" s="1"/>
  <c r="G135" i="3" s="1"/>
  <c r="D72" i="1"/>
  <c r="E72" i="1"/>
  <c r="I131" i="1"/>
  <c r="H131" i="1"/>
  <c r="J131" i="1"/>
  <c r="K131" i="1"/>
  <c r="R50" i="4" l="1"/>
  <c r="K50" i="4"/>
  <c r="F137" i="4"/>
  <c r="G137" i="4" s="1"/>
  <c r="E138" i="4"/>
  <c r="O104" i="4"/>
  <c r="M104" i="4"/>
  <c r="V104" i="4" s="1"/>
  <c r="L104" i="4"/>
  <c r="T104" i="4" s="1"/>
  <c r="N104" i="4"/>
  <c r="U104" i="4" s="1"/>
  <c r="H89" i="3"/>
  <c r="J89" i="3" s="1"/>
  <c r="K89" i="3" s="1"/>
  <c r="N137" i="3"/>
  <c r="O137" i="3" s="1"/>
  <c r="M135" i="3"/>
  <c r="L135" i="3"/>
  <c r="Q49" i="3"/>
  <c r="E136" i="3"/>
  <c r="F136" i="3" s="1"/>
  <c r="G136" i="3" s="1"/>
  <c r="U81" i="3"/>
  <c r="V81" i="3"/>
  <c r="T81" i="3"/>
  <c r="F72" i="1"/>
  <c r="G72" i="1" s="1"/>
  <c r="H132" i="1"/>
  <c r="I132" i="1"/>
  <c r="J132" i="1"/>
  <c r="K132" i="1" s="1"/>
  <c r="E139" i="4" l="1"/>
  <c r="F138" i="4"/>
  <c r="G138" i="4" s="1"/>
  <c r="N105" i="4"/>
  <c r="U105" i="4" s="1"/>
  <c r="O105" i="4"/>
  <c r="M105" i="4"/>
  <c r="V105" i="4" s="1"/>
  <c r="L105" i="4"/>
  <c r="T105" i="4" s="1"/>
  <c r="I51" i="4"/>
  <c r="S51" i="4" s="1"/>
  <c r="H51" i="4"/>
  <c r="N138" i="3"/>
  <c r="O138" i="3" s="1"/>
  <c r="L136" i="3"/>
  <c r="M136" i="3"/>
  <c r="H90" i="3"/>
  <c r="I90" i="3"/>
  <c r="R49" i="3"/>
  <c r="E137" i="3"/>
  <c r="F137" i="3" s="1"/>
  <c r="G137" i="3" s="1"/>
  <c r="U82" i="3"/>
  <c r="V82" i="3"/>
  <c r="T82" i="3"/>
  <c r="D73" i="1"/>
  <c r="E73" i="1"/>
  <c r="J133" i="1"/>
  <c r="K133" i="1" s="1"/>
  <c r="I133" i="1"/>
  <c r="H133" i="1"/>
  <c r="E140" i="4" l="1"/>
  <c r="F139" i="4"/>
  <c r="G139" i="4" s="1"/>
  <c r="J51" i="4"/>
  <c r="Q51" i="4"/>
  <c r="M106" i="4"/>
  <c r="V106" i="4" s="1"/>
  <c r="N106" i="4"/>
  <c r="U106" i="4" s="1"/>
  <c r="L106" i="4"/>
  <c r="T106" i="4" s="1"/>
  <c r="J90" i="3"/>
  <c r="K90" i="3" s="1"/>
  <c r="H91" i="3" s="1"/>
  <c r="N139" i="3"/>
  <c r="O139" i="3" s="1"/>
  <c r="M137" i="3"/>
  <c r="L137" i="3"/>
  <c r="S50" i="3"/>
  <c r="E138" i="3"/>
  <c r="F138" i="3" s="1"/>
  <c r="G138" i="3" s="1"/>
  <c r="F73" i="1"/>
  <c r="G73" i="1" s="1"/>
  <c r="I134" i="1"/>
  <c r="H134" i="1"/>
  <c r="J134" i="1"/>
  <c r="K134" i="1" s="1"/>
  <c r="E141" i="4" l="1"/>
  <c r="F140" i="4"/>
  <c r="G140" i="4" s="1"/>
  <c r="O106" i="4"/>
  <c r="R51" i="4"/>
  <c r="K51" i="4"/>
  <c r="I91" i="3"/>
  <c r="J91" i="3" s="1"/>
  <c r="K91" i="3" s="1"/>
  <c r="H92" i="3" s="1"/>
  <c r="L138" i="3"/>
  <c r="M138" i="3"/>
  <c r="N140" i="3"/>
  <c r="O140" i="3" s="1"/>
  <c r="Q50" i="3"/>
  <c r="E139" i="3"/>
  <c r="F139" i="3" s="1"/>
  <c r="G139" i="3" s="1"/>
  <c r="T83" i="3"/>
  <c r="U83" i="3"/>
  <c r="V83" i="3"/>
  <c r="D74" i="1"/>
  <c r="E74" i="1"/>
  <c r="I135" i="1"/>
  <c r="H135" i="1"/>
  <c r="J135" i="1"/>
  <c r="K135" i="1" s="1"/>
  <c r="I52" i="4" l="1"/>
  <c r="S52" i="4" s="1"/>
  <c r="H52" i="4"/>
  <c r="E142" i="4"/>
  <c r="F141" i="4"/>
  <c r="G141" i="4" s="1"/>
  <c r="L107" i="4"/>
  <c r="T107" i="4" s="1"/>
  <c r="M107" i="4"/>
  <c r="V107" i="4" s="1"/>
  <c r="N107" i="4"/>
  <c r="U107" i="4" s="1"/>
  <c r="I92" i="3"/>
  <c r="J92" i="3" s="1"/>
  <c r="K92" i="3" s="1"/>
  <c r="N141" i="3"/>
  <c r="O141" i="3" s="1"/>
  <c r="L139" i="3"/>
  <c r="M139" i="3"/>
  <c r="R50" i="3"/>
  <c r="E140" i="3"/>
  <c r="F140" i="3" s="1"/>
  <c r="G140" i="3" s="1"/>
  <c r="F74" i="1"/>
  <c r="G74" i="1" s="1"/>
  <c r="H136" i="1"/>
  <c r="J136" i="1"/>
  <c r="K136" i="1" s="1"/>
  <c r="I136" i="1"/>
  <c r="F142" i="4" l="1"/>
  <c r="G142" i="4" s="1"/>
  <c r="E143" i="4"/>
  <c r="O107" i="4"/>
  <c r="J52" i="4"/>
  <c r="Q52" i="4"/>
  <c r="H93" i="3"/>
  <c r="I93" i="3"/>
  <c r="N142" i="3"/>
  <c r="O142" i="3" s="1"/>
  <c r="M140" i="3"/>
  <c r="L140" i="3"/>
  <c r="S51" i="3"/>
  <c r="E141" i="3"/>
  <c r="F141" i="3" s="1"/>
  <c r="G141" i="3" s="1"/>
  <c r="V84" i="3"/>
  <c r="T84" i="3"/>
  <c r="U84" i="3"/>
  <c r="D75" i="1"/>
  <c r="E75" i="1"/>
  <c r="I137" i="1"/>
  <c r="H137" i="1"/>
  <c r="J137" i="1"/>
  <c r="K137" i="1" s="1"/>
  <c r="R52" i="4" l="1"/>
  <c r="K52" i="4"/>
  <c r="M108" i="4"/>
  <c r="V108" i="4" s="1"/>
  <c r="L108" i="4"/>
  <c r="T108" i="4" s="1"/>
  <c r="N108" i="4"/>
  <c r="U108" i="4" s="1"/>
  <c r="E144" i="4"/>
  <c r="F143" i="4"/>
  <c r="G143" i="4" s="1"/>
  <c r="J93" i="3"/>
  <c r="K93" i="3" s="1"/>
  <c r="N143" i="3"/>
  <c r="O143" i="3" s="1"/>
  <c r="M141" i="3"/>
  <c r="L141" i="3"/>
  <c r="Q51" i="3"/>
  <c r="E142" i="3"/>
  <c r="F142" i="3" s="1"/>
  <c r="G142" i="3" s="1"/>
  <c r="F75" i="1"/>
  <c r="G75" i="1" s="1"/>
  <c r="H138" i="1"/>
  <c r="I138" i="1"/>
  <c r="J138" i="1"/>
  <c r="K138" i="1" s="1"/>
  <c r="F144" i="4" l="1"/>
  <c r="G144" i="4" s="1"/>
  <c r="E145" i="4"/>
  <c r="O108" i="4"/>
  <c r="H53" i="4"/>
  <c r="I53" i="4"/>
  <c r="S53" i="4" s="1"/>
  <c r="I94" i="3"/>
  <c r="H94" i="3"/>
  <c r="M142" i="3"/>
  <c r="L142" i="3"/>
  <c r="N144" i="3"/>
  <c r="O144" i="3" s="1"/>
  <c r="R51" i="3"/>
  <c r="E143" i="3"/>
  <c r="F143" i="3" s="1"/>
  <c r="G143" i="3" s="1"/>
  <c r="U85" i="3"/>
  <c r="V85" i="3"/>
  <c r="T85" i="3"/>
  <c r="D76" i="1"/>
  <c r="E76" i="1"/>
  <c r="I139" i="1"/>
  <c r="H139" i="1"/>
  <c r="J139" i="1"/>
  <c r="K139" i="1" s="1"/>
  <c r="J53" i="4" l="1"/>
  <c r="Q53" i="4"/>
  <c r="L109" i="4"/>
  <c r="T109" i="4" s="1"/>
  <c r="M109" i="4"/>
  <c r="V109" i="4" s="1"/>
  <c r="O109" i="4"/>
  <c r="N109" i="4"/>
  <c r="U109" i="4" s="1"/>
  <c r="E146" i="4"/>
  <c r="F145" i="4"/>
  <c r="G145" i="4" s="1"/>
  <c r="J94" i="3"/>
  <c r="K94" i="3" s="1"/>
  <c r="N145" i="3"/>
  <c r="O145" i="3" s="1"/>
  <c r="L143" i="3"/>
  <c r="M143" i="3"/>
  <c r="S52" i="3"/>
  <c r="E144" i="3"/>
  <c r="F144" i="3" s="1"/>
  <c r="G144" i="3" s="1"/>
  <c r="F76" i="1"/>
  <c r="G76" i="1" s="1"/>
  <c r="J140" i="1"/>
  <c r="K140" i="1" s="1"/>
  <c r="H140" i="1"/>
  <c r="I140" i="1"/>
  <c r="O110" i="4" l="1"/>
  <c r="N110" i="4"/>
  <c r="U110" i="4" s="1"/>
  <c r="M110" i="4"/>
  <c r="V110" i="4" s="1"/>
  <c r="L110" i="4"/>
  <c r="T110" i="4" s="1"/>
  <c r="R53" i="4"/>
  <c r="K53" i="4"/>
  <c r="E147" i="4"/>
  <c r="F146" i="4"/>
  <c r="G146" i="4" s="1"/>
  <c r="H95" i="3"/>
  <c r="I95" i="3"/>
  <c r="M144" i="3"/>
  <c r="L144" i="3"/>
  <c r="N146" i="3"/>
  <c r="O146" i="3" s="1"/>
  <c r="Q52" i="3"/>
  <c r="E145" i="3"/>
  <c r="F145" i="3" s="1"/>
  <c r="G145" i="3" s="1"/>
  <c r="U86" i="3"/>
  <c r="V86" i="3"/>
  <c r="T86" i="3"/>
  <c r="E77" i="1"/>
  <c r="D77" i="1"/>
  <c r="I141" i="1"/>
  <c r="H141" i="1"/>
  <c r="J141" i="1"/>
  <c r="K141" i="1" s="1"/>
  <c r="N111" i="4" l="1"/>
  <c r="U111" i="4" s="1"/>
  <c r="L111" i="4"/>
  <c r="T111" i="4" s="1"/>
  <c r="M111" i="4"/>
  <c r="V111" i="4" s="1"/>
  <c r="E148" i="4"/>
  <c r="F147" i="4"/>
  <c r="G147" i="4" s="1"/>
  <c r="I54" i="4"/>
  <c r="S54" i="4" s="1"/>
  <c r="H54" i="4"/>
  <c r="J95" i="3"/>
  <c r="K95" i="3" s="1"/>
  <c r="N147" i="3"/>
  <c r="O147" i="3" s="1"/>
  <c r="L145" i="3"/>
  <c r="M145" i="3"/>
  <c r="R52" i="3"/>
  <c r="E146" i="3"/>
  <c r="F146" i="3" s="1"/>
  <c r="G146" i="3" s="1"/>
  <c r="F77" i="1"/>
  <c r="G77" i="1" s="1"/>
  <c r="I142" i="1"/>
  <c r="H142" i="1"/>
  <c r="J142" i="1"/>
  <c r="K142" i="1" s="1"/>
  <c r="J54" i="4" l="1"/>
  <c r="Q54" i="4"/>
  <c r="F148" i="4"/>
  <c r="G148" i="4" s="1"/>
  <c r="E149" i="4"/>
  <c r="O111" i="4"/>
  <c r="I96" i="3"/>
  <c r="H96" i="3"/>
  <c r="N148" i="3"/>
  <c r="O148" i="3" s="1"/>
  <c r="L146" i="3"/>
  <c r="M146" i="3"/>
  <c r="S53" i="3"/>
  <c r="E147" i="3"/>
  <c r="F147" i="3" s="1"/>
  <c r="G147" i="3" s="1"/>
  <c r="T87" i="3"/>
  <c r="U87" i="3"/>
  <c r="V87" i="3"/>
  <c r="E78" i="1"/>
  <c r="D78" i="1"/>
  <c r="I143" i="1"/>
  <c r="H143" i="1"/>
  <c r="J143" i="1"/>
  <c r="K143" i="1" s="1"/>
  <c r="M112" i="4" l="1"/>
  <c r="V112" i="4" s="1"/>
  <c r="N112" i="4"/>
  <c r="U112" i="4" s="1"/>
  <c r="L112" i="4"/>
  <c r="T112" i="4" s="1"/>
  <c r="R54" i="4"/>
  <c r="K54" i="4"/>
  <c r="F149" i="4"/>
  <c r="G149" i="4" s="1"/>
  <c r="E150" i="4"/>
  <c r="J96" i="3"/>
  <c r="K96" i="3" s="1"/>
  <c r="M147" i="3"/>
  <c r="L147" i="3"/>
  <c r="N149" i="3"/>
  <c r="O149" i="3" s="1"/>
  <c r="Q53" i="3"/>
  <c r="E148" i="3"/>
  <c r="F148" i="3" s="1"/>
  <c r="G148" i="3" s="1"/>
  <c r="F78" i="1"/>
  <c r="G78" i="1" s="1"/>
  <c r="H144" i="1"/>
  <c r="I144" i="1"/>
  <c r="J144" i="1"/>
  <c r="K144" i="1" s="1"/>
  <c r="O112" i="4" l="1"/>
  <c r="E151" i="4"/>
  <c r="F150" i="4"/>
  <c r="G150" i="4" s="1"/>
  <c r="I55" i="4"/>
  <c r="S55" i="4" s="1"/>
  <c r="H55" i="4"/>
  <c r="H97" i="3"/>
  <c r="I97" i="3"/>
  <c r="L148" i="3"/>
  <c r="M148" i="3"/>
  <c r="N150" i="3"/>
  <c r="O150" i="3" s="1"/>
  <c r="R53" i="3"/>
  <c r="E149" i="3"/>
  <c r="F149" i="3" s="1"/>
  <c r="G149" i="3" s="1"/>
  <c r="V88" i="3"/>
  <c r="T88" i="3"/>
  <c r="U88" i="3"/>
  <c r="D79" i="1"/>
  <c r="E79" i="1"/>
  <c r="J145" i="1"/>
  <c r="K145" i="1" s="1"/>
  <c r="I145" i="1"/>
  <c r="H145" i="1"/>
  <c r="L113" i="4" l="1"/>
  <c r="T113" i="4" s="1"/>
  <c r="M113" i="4"/>
  <c r="V113" i="4" s="1"/>
  <c r="N113" i="4"/>
  <c r="U113" i="4" s="1"/>
  <c r="O113" i="4"/>
  <c r="J55" i="4"/>
  <c r="Q55" i="4"/>
  <c r="E152" i="4"/>
  <c r="F151" i="4"/>
  <c r="G151" i="4" s="1"/>
  <c r="J97" i="3"/>
  <c r="K97" i="3" s="1"/>
  <c r="N151" i="3"/>
  <c r="O151" i="3" s="1"/>
  <c r="L149" i="3"/>
  <c r="M149" i="3"/>
  <c r="S54" i="3"/>
  <c r="E150" i="3"/>
  <c r="F150" i="3" s="1"/>
  <c r="G150" i="3" s="1"/>
  <c r="F79" i="1"/>
  <c r="G79" i="1" s="1"/>
  <c r="J146" i="1"/>
  <c r="K146" i="1" s="1"/>
  <c r="H146" i="1"/>
  <c r="I146" i="1"/>
  <c r="O114" i="4" l="1"/>
  <c r="L114" i="4"/>
  <c r="T114" i="4" s="1"/>
  <c r="M114" i="4"/>
  <c r="V114" i="4" s="1"/>
  <c r="N114" i="4"/>
  <c r="U114" i="4" s="1"/>
  <c r="E153" i="4"/>
  <c r="F152" i="4"/>
  <c r="G152" i="4" s="1"/>
  <c r="R55" i="4"/>
  <c r="K55" i="4"/>
  <c r="H98" i="3"/>
  <c r="I98" i="3"/>
  <c r="M150" i="3"/>
  <c r="L150" i="3"/>
  <c r="N152" i="3"/>
  <c r="O152" i="3" s="1"/>
  <c r="Q54" i="3"/>
  <c r="E151" i="3"/>
  <c r="F151" i="3" s="1"/>
  <c r="G151" i="3" s="1"/>
  <c r="U89" i="3"/>
  <c r="V89" i="3"/>
  <c r="T89" i="3"/>
  <c r="D80" i="1"/>
  <c r="E80" i="1"/>
  <c r="I147" i="1"/>
  <c r="H147" i="1"/>
  <c r="J147" i="1"/>
  <c r="K147" i="1"/>
  <c r="E154" i="4" l="1"/>
  <c r="F153" i="4"/>
  <c r="G153" i="4" s="1"/>
  <c r="N115" i="4"/>
  <c r="U115" i="4" s="1"/>
  <c r="O115" i="4"/>
  <c r="M115" i="4"/>
  <c r="V115" i="4" s="1"/>
  <c r="L115" i="4"/>
  <c r="T115" i="4" s="1"/>
  <c r="I56" i="4"/>
  <c r="S56" i="4" s="1"/>
  <c r="H56" i="4"/>
  <c r="J98" i="3"/>
  <c r="K98" i="3" s="1"/>
  <c r="H99" i="3" s="1"/>
  <c r="N153" i="3"/>
  <c r="O153" i="3" s="1"/>
  <c r="M151" i="3"/>
  <c r="L151" i="3"/>
  <c r="R54" i="3"/>
  <c r="E152" i="3"/>
  <c r="F152" i="3" s="1"/>
  <c r="G152" i="3" s="1"/>
  <c r="U90" i="3"/>
  <c r="V90" i="3"/>
  <c r="T90" i="3"/>
  <c r="F80" i="1"/>
  <c r="G80" i="1" s="1"/>
  <c r="H148" i="1"/>
  <c r="I148" i="1"/>
  <c r="J148" i="1"/>
  <c r="K148" i="1" s="1"/>
  <c r="F154" i="4" l="1"/>
  <c r="G154" i="4" s="1"/>
  <c r="E155" i="4"/>
  <c r="J56" i="4"/>
  <c r="Q56" i="4"/>
  <c r="M116" i="4"/>
  <c r="V116" i="4" s="1"/>
  <c r="L116" i="4"/>
  <c r="T116" i="4" s="1"/>
  <c r="N116" i="4"/>
  <c r="U116" i="4" s="1"/>
  <c r="I99" i="3"/>
  <c r="J99" i="3" s="1"/>
  <c r="K99" i="3" s="1"/>
  <c r="L152" i="3"/>
  <c r="M152" i="3"/>
  <c r="N154" i="3"/>
  <c r="O154" i="3" s="1"/>
  <c r="S55" i="3"/>
  <c r="E153" i="3"/>
  <c r="F153" i="3" s="1"/>
  <c r="G153" i="3" s="1"/>
  <c r="T91" i="3"/>
  <c r="U91" i="3"/>
  <c r="V91" i="3"/>
  <c r="D81" i="1"/>
  <c r="E81" i="1"/>
  <c r="J149" i="1"/>
  <c r="K149" i="1" s="1"/>
  <c r="I149" i="1"/>
  <c r="H149" i="1"/>
  <c r="R56" i="4" l="1"/>
  <c r="K56" i="4"/>
  <c r="O116" i="4"/>
  <c r="E156" i="4"/>
  <c r="F155" i="4"/>
  <c r="G155" i="4" s="1"/>
  <c r="H100" i="3"/>
  <c r="I100" i="3"/>
  <c r="N155" i="3"/>
  <c r="O155" i="3" s="1"/>
  <c r="L153" i="3"/>
  <c r="M153" i="3"/>
  <c r="Q55" i="3"/>
  <c r="E154" i="3"/>
  <c r="F154" i="3" s="1"/>
  <c r="G154" i="3" s="1"/>
  <c r="F81" i="1"/>
  <c r="G81" i="1" s="1"/>
  <c r="I150" i="1"/>
  <c r="H150" i="1"/>
  <c r="J150" i="1"/>
  <c r="K150" i="1" s="1"/>
  <c r="E157" i="4" l="1"/>
  <c r="F156" i="4"/>
  <c r="G156" i="4" s="1"/>
  <c r="L117" i="4"/>
  <c r="T117" i="4" s="1"/>
  <c r="N117" i="4"/>
  <c r="U117" i="4" s="1"/>
  <c r="O117" i="4"/>
  <c r="M117" i="4"/>
  <c r="V117" i="4" s="1"/>
  <c r="H57" i="4"/>
  <c r="I57" i="4"/>
  <c r="S57" i="4" s="1"/>
  <c r="J100" i="3"/>
  <c r="K100" i="3" s="1"/>
  <c r="H101" i="3" s="1"/>
  <c r="L154" i="3"/>
  <c r="M154" i="3"/>
  <c r="N156" i="3"/>
  <c r="O156" i="3" s="1"/>
  <c r="R55" i="3"/>
  <c r="E155" i="3"/>
  <c r="F155" i="3" s="1"/>
  <c r="G155" i="3" s="1"/>
  <c r="V92" i="3"/>
  <c r="T92" i="3"/>
  <c r="U92" i="3"/>
  <c r="E82" i="1"/>
  <c r="D82" i="1"/>
  <c r="I151" i="1"/>
  <c r="H151" i="1"/>
  <c r="J151" i="1"/>
  <c r="K151" i="1" s="1"/>
  <c r="O118" i="4" l="1"/>
  <c r="L118" i="4"/>
  <c r="T118" i="4" s="1"/>
  <c r="N118" i="4"/>
  <c r="U118" i="4" s="1"/>
  <c r="M118" i="4"/>
  <c r="V118" i="4" s="1"/>
  <c r="F157" i="4"/>
  <c r="G157" i="4" s="1"/>
  <c r="E158" i="4"/>
  <c r="J57" i="4"/>
  <c r="Q57" i="4"/>
  <c r="I101" i="3"/>
  <c r="J101" i="3" s="1"/>
  <c r="K101" i="3" s="1"/>
  <c r="N157" i="3"/>
  <c r="O157" i="3" s="1"/>
  <c r="L155" i="3"/>
  <c r="M155" i="3"/>
  <c r="S56" i="3"/>
  <c r="E156" i="3"/>
  <c r="F156" i="3" s="1"/>
  <c r="G156" i="3" s="1"/>
  <c r="U93" i="3"/>
  <c r="V93" i="3"/>
  <c r="T93" i="3"/>
  <c r="F82" i="1"/>
  <c r="G82" i="1" s="1"/>
  <c r="H152" i="1"/>
  <c r="J152" i="1"/>
  <c r="I152" i="1"/>
  <c r="K152" i="1"/>
  <c r="N119" i="4" l="1"/>
  <c r="U119" i="4" s="1"/>
  <c r="L119" i="4"/>
  <c r="T119" i="4" s="1"/>
  <c r="M119" i="4"/>
  <c r="V119" i="4" s="1"/>
  <c r="R57" i="4"/>
  <c r="K57" i="4"/>
  <c r="E159" i="4"/>
  <c r="F158" i="4"/>
  <c r="G158" i="4" s="1"/>
  <c r="I102" i="3"/>
  <c r="H102" i="3"/>
  <c r="N158" i="3"/>
  <c r="O158" i="3" s="1"/>
  <c r="M156" i="3"/>
  <c r="L156" i="3"/>
  <c r="Q56" i="3"/>
  <c r="E157" i="3"/>
  <c r="F157" i="3" s="1"/>
  <c r="G157" i="3" s="1"/>
  <c r="U94" i="3"/>
  <c r="V94" i="3"/>
  <c r="T94" i="3"/>
  <c r="D83" i="1"/>
  <c r="E83" i="1"/>
  <c r="I153" i="1"/>
  <c r="H153" i="1"/>
  <c r="J153" i="1"/>
  <c r="K153" i="1" s="1"/>
  <c r="E160" i="4" l="1"/>
  <c r="F159" i="4"/>
  <c r="G159" i="4" s="1"/>
  <c r="O119" i="4"/>
  <c r="H58" i="4"/>
  <c r="I58" i="4"/>
  <c r="S58" i="4" s="1"/>
  <c r="J102" i="3"/>
  <c r="K102" i="3" s="1"/>
  <c r="H103" i="3" s="1"/>
  <c r="L157" i="3"/>
  <c r="M157" i="3"/>
  <c r="N159" i="3"/>
  <c r="O159" i="3" s="1"/>
  <c r="R56" i="3"/>
  <c r="E158" i="3"/>
  <c r="F158" i="3" s="1"/>
  <c r="G158" i="3" s="1"/>
  <c r="F83" i="1"/>
  <c r="G83" i="1" s="1"/>
  <c r="J154" i="1"/>
  <c r="K154" i="1" s="1"/>
  <c r="H154" i="1"/>
  <c r="I154" i="1"/>
  <c r="J58" i="4" l="1"/>
  <c r="Q58" i="4"/>
  <c r="E161" i="4"/>
  <c r="F160" i="4"/>
  <c r="G160" i="4" s="1"/>
  <c r="M120" i="4"/>
  <c r="V120" i="4" s="1"/>
  <c r="O120" i="4"/>
  <c r="N120" i="4"/>
  <c r="U120" i="4" s="1"/>
  <c r="L120" i="4"/>
  <c r="T120" i="4" s="1"/>
  <c r="I103" i="3"/>
  <c r="J103" i="3" s="1"/>
  <c r="K103" i="3" s="1"/>
  <c r="N160" i="3"/>
  <c r="O160" i="3" s="1"/>
  <c r="L158" i="3"/>
  <c r="M158" i="3"/>
  <c r="S57" i="3"/>
  <c r="E159" i="3"/>
  <c r="F159" i="3" s="1"/>
  <c r="G159" i="3" s="1"/>
  <c r="T95" i="3"/>
  <c r="U95" i="3"/>
  <c r="V95" i="3"/>
  <c r="E84" i="1"/>
  <c r="D84" i="1"/>
  <c r="I155" i="1"/>
  <c r="H155" i="1"/>
  <c r="J155" i="1"/>
  <c r="K155" i="1" s="1"/>
  <c r="R58" i="4" l="1"/>
  <c r="K58" i="4"/>
  <c r="F161" i="4"/>
  <c r="G161" i="4" s="1"/>
  <c r="E162" i="4"/>
  <c r="L121" i="4"/>
  <c r="T121" i="4" s="1"/>
  <c r="N121" i="4"/>
  <c r="U121" i="4" s="1"/>
  <c r="M121" i="4"/>
  <c r="V121" i="4" s="1"/>
  <c r="O121" i="4"/>
  <c r="H104" i="3"/>
  <c r="I104" i="3"/>
  <c r="L159" i="3"/>
  <c r="M159" i="3"/>
  <c r="N161" i="3"/>
  <c r="O161" i="3" s="1"/>
  <c r="Q57" i="3"/>
  <c r="E160" i="3"/>
  <c r="F160" i="3" s="1"/>
  <c r="G160" i="3" s="1"/>
  <c r="F84" i="1"/>
  <c r="G84" i="1" s="1"/>
  <c r="H156" i="1"/>
  <c r="I156" i="1"/>
  <c r="J156" i="1"/>
  <c r="K156" i="1" s="1"/>
  <c r="E163" i="4" l="1"/>
  <c r="F162" i="4"/>
  <c r="G162" i="4" s="1"/>
  <c r="M122" i="4"/>
  <c r="V122" i="4" s="1"/>
  <c r="N122" i="4"/>
  <c r="U122" i="4" s="1"/>
  <c r="L122" i="4"/>
  <c r="T122" i="4" s="1"/>
  <c r="I59" i="4"/>
  <c r="S59" i="4" s="1"/>
  <c r="H59" i="4"/>
  <c r="J104" i="3"/>
  <c r="K104" i="3" s="1"/>
  <c r="N162" i="3"/>
  <c r="O162" i="3" s="1"/>
  <c r="L160" i="3"/>
  <c r="M160" i="3"/>
  <c r="R57" i="3"/>
  <c r="E161" i="3"/>
  <c r="F161" i="3" s="1"/>
  <c r="G161" i="3" s="1"/>
  <c r="V96" i="3"/>
  <c r="T96" i="3"/>
  <c r="U96" i="3"/>
  <c r="D85" i="1"/>
  <c r="E85" i="1"/>
  <c r="J157" i="1"/>
  <c r="K157" i="1" s="1"/>
  <c r="I157" i="1"/>
  <c r="H157" i="1"/>
  <c r="J59" i="4" l="1"/>
  <c r="Q59" i="4"/>
  <c r="E164" i="4"/>
  <c r="F163" i="4"/>
  <c r="G163" i="4" s="1"/>
  <c r="O122" i="4"/>
  <c r="I105" i="3"/>
  <c r="H105" i="3"/>
  <c r="N163" i="3"/>
  <c r="O163" i="3" s="1"/>
  <c r="L161" i="3"/>
  <c r="M161" i="3"/>
  <c r="S58" i="3"/>
  <c r="E162" i="3"/>
  <c r="F162" i="3" s="1"/>
  <c r="G162" i="3" s="1"/>
  <c r="F85" i="1"/>
  <c r="G85" i="1" s="1"/>
  <c r="I158" i="1"/>
  <c r="H158" i="1"/>
  <c r="J158" i="1"/>
  <c r="K158" i="1" s="1"/>
  <c r="E165" i="4" l="1"/>
  <c r="F164" i="4"/>
  <c r="G164" i="4" s="1"/>
  <c r="N123" i="4"/>
  <c r="U123" i="4" s="1"/>
  <c r="L123" i="4"/>
  <c r="T123" i="4" s="1"/>
  <c r="O123" i="4"/>
  <c r="M123" i="4"/>
  <c r="V123" i="4" s="1"/>
  <c r="R59" i="4"/>
  <c r="K59" i="4"/>
  <c r="J105" i="3"/>
  <c r="K105" i="3" s="1"/>
  <c r="H106" i="3" s="1"/>
  <c r="L162" i="3"/>
  <c r="M162" i="3"/>
  <c r="N164" i="3"/>
  <c r="O164" i="3" s="1"/>
  <c r="Q58" i="3"/>
  <c r="E163" i="3"/>
  <c r="F163" i="3" s="1"/>
  <c r="G163" i="3" s="1"/>
  <c r="U97" i="3"/>
  <c r="V97" i="3"/>
  <c r="T97" i="3"/>
  <c r="E86" i="1"/>
  <c r="D86" i="1"/>
  <c r="I159" i="1"/>
  <c r="H159" i="1"/>
  <c r="J159" i="1"/>
  <c r="K159" i="1" s="1"/>
  <c r="M124" i="4" l="1"/>
  <c r="V124" i="4" s="1"/>
  <c r="L124" i="4"/>
  <c r="T124" i="4" s="1"/>
  <c r="N124" i="4"/>
  <c r="U124" i="4" s="1"/>
  <c r="E166" i="4"/>
  <c r="F165" i="4"/>
  <c r="G165" i="4" s="1"/>
  <c r="I60" i="4"/>
  <c r="S60" i="4" s="1"/>
  <c r="H60" i="4"/>
  <c r="I106" i="3"/>
  <c r="J106" i="3" s="1"/>
  <c r="K106" i="3" s="1"/>
  <c r="H107" i="3" s="1"/>
  <c r="N165" i="3"/>
  <c r="O165" i="3" s="1"/>
  <c r="L163" i="3"/>
  <c r="M163" i="3"/>
  <c r="R58" i="3"/>
  <c r="E164" i="3"/>
  <c r="F164" i="3" s="1"/>
  <c r="G164" i="3" s="1"/>
  <c r="U98" i="3"/>
  <c r="V98" i="3"/>
  <c r="T98" i="3"/>
  <c r="F86" i="1"/>
  <c r="G86" i="1" s="1"/>
  <c r="H160" i="1"/>
  <c r="I160" i="1"/>
  <c r="J160" i="1"/>
  <c r="K160" i="1" s="1"/>
  <c r="J60" i="4" l="1"/>
  <c r="Q60" i="4"/>
  <c r="E167" i="4"/>
  <c r="F166" i="4"/>
  <c r="G166" i="4" s="1"/>
  <c r="O124" i="4"/>
  <c r="I107" i="3"/>
  <c r="J107" i="3" s="1"/>
  <c r="K107" i="3" s="1"/>
  <c r="H108" i="3" s="1"/>
  <c r="M164" i="3"/>
  <c r="L164" i="3"/>
  <c r="N166" i="3"/>
  <c r="O166" i="3" s="1"/>
  <c r="S59" i="3"/>
  <c r="E165" i="3"/>
  <c r="F165" i="3" s="1"/>
  <c r="G165" i="3" s="1"/>
  <c r="T99" i="3"/>
  <c r="U99" i="3"/>
  <c r="V99" i="3"/>
  <c r="D87" i="1"/>
  <c r="E87" i="1"/>
  <c r="I161" i="1"/>
  <c r="H161" i="1"/>
  <c r="J161" i="1"/>
  <c r="K161" i="1" s="1"/>
  <c r="L125" i="4" l="1"/>
  <c r="T125" i="4" s="1"/>
  <c r="O125" i="4"/>
  <c r="N125" i="4"/>
  <c r="U125" i="4" s="1"/>
  <c r="M125" i="4"/>
  <c r="V125" i="4" s="1"/>
  <c r="R60" i="4"/>
  <c r="K60" i="4"/>
  <c r="E168" i="4"/>
  <c r="F167" i="4"/>
  <c r="G167" i="4" s="1"/>
  <c r="I108" i="3"/>
  <c r="J108" i="3" s="1"/>
  <c r="K108" i="3" s="1"/>
  <c r="N167" i="3"/>
  <c r="O167" i="3" s="1"/>
  <c r="L165" i="3"/>
  <c r="M165" i="3"/>
  <c r="Q59" i="3"/>
  <c r="E166" i="3"/>
  <c r="F166" i="3" s="1"/>
  <c r="G166" i="3" s="1"/>
  <c r="F87" i="1"/>
  <c r="G87" i="1" s="1"/>
  <c r="H162" i="1"/>
  <c r="I162" i="1"/>
  <c r="J162" i="1"/>
  <c r="K162" i="1" s="1"/>
  <c r="E169" i="4" l="1"/>
  <c r="F168" i="4"/>
  <c r="G168" i="4" s="1"/>
  <c r="H61" i="4"/>
  <c r="I61" i="4"/>
  <c r="S61" i="4" s="1"/>
  <c r="O126" i="4"/>
  <c r="N126" i="4"/>
  <c r="U126" i="4" s="1"/>
  <c r="M126" i="4"/>
  <c r="V126" i="4" s="1"/>
  <c r="L126" i="4"/>
  <c r="T126" i="4" s="1"/>
  <c r="M166" i="3"/>
  <c r="L166" i="3"/>
  <c r="N168" i="3"/>
  <c r="O168" i="3" s="1"/>
  <c r="H109" i="3"/>
  <c r="I109" i="3"/>
  <c r="R59" i="3"/>
  <c r="E167" i="3"/>
  <c r="F167" i="3" s="1"/>
  <c r="G167" i="3" s="1"/>
  <c r="V100" i="3"/>
  <c r="T100" i="3"/>
  <c r="U100" i="3"/>
  <c r="E88" i="1"/>
  <c r="D88" i="1"/>
  <c r="J163" i="1"/>
  <c r="K163" i="1" s="1"/>
  <c r="H163" i="1"/>
  <c r="I163" i="1"/>
  <c r="E170" i="4" l="1"/>
  <c r="F169" i="4"/>
  <c r="G169" i="4" s="1"/>
  <c r="J61" i="4"/>
  <c r="Q61" i="4"/>
  <c r="N127" i="4"/>
  <c r="U127" i="4" s="1"/>
  <c r="M127" i="4"/>
  <c r="V127" i="4" s="1"/>
  <c r="L127" i="4"/>
  <c r="T127" i="4" s="1"/>
  <c r="N169" i="3"/>
  <c r="O169" i="3" s="1"/>
  <c r="M167" i="3"/>
  <c r="L167" i="3"/>
  <c r="J109" i="3"/>
  <c r="K109" i="3" s="1"/>
  <c r="S60" i="3"/>
  <c r="E168" i="3"/>
  <c r="F168" i="3" s="1"/>
  <c r="G168" i="3" s="1"/>
  <c r="F88" i="1"/>
  <c r="G88" i="1" s="1"/>
  <c r="H164" i="1"/>
  <c r="I164" i="1"/>
  <c r="J164" i="1"/>
  <c r="K164" i="1" s="1"/>
  <c r="E171" i="4" l="1"/>
  <c r="F170" i="4"/>
  <c r="G170" i="4" s="1"/>
  <c r="O127" i="4"/>
  <c r="R61" i="4"/>
  <c r="K61" i="4"/>
  <c r="L168" i="3"/>
  <c r="M168" i="3"/>
  <c r="N170" i="3"/>
  <c r="O170" i="3" s="1"/>
  <c r="I110" i="3"/>
  <c r="H110" i="3"/>
  <c r="Q60" i="3"/>
  <c r="E169" i="3"/>
  <c r="F169" i="3" s="1"/>
  <c r="G169" i="3" s="1"/>
  <c r="U101" i="3"/>
  <c r="V101" i="3"/>
  <c r="T101" i="3"/>
  <c r="D89" i="1"/>
  <c r="E89" i="1"/>
  <c r="I165" i="1"/>
  <c r="H165" i="1"/>
  <c r="J165" i="1"/>
  <c r="K165" i="1" s="1"/>
  <c r="I62" i="4" l="1"/>
  <c r="S62" i="4" s="1"/>
  <c r="H62" i="4"/>
  <c r="E172" i="4"/>
  <c r="F171" i="4"/>
  <c r="G171" i="4" s="1"/>
  <c r="M128" i="4"/>
  <c r="V128" i="4" s="1"/>
  <c r="L128" i="4"/>
  <c r="T128" i="4" s="1"/>
  <c r="N128" i="4"/>
  <c r="U128" i="4" s="1"/>
  <c r="J110" i="3"/>
  <c r="K110" i="3" s="1"/>
  <c r="H111" i="3" s="1"/>
  <c r="N171" i="3"/>
  <c r="O171" i="3" s="1"/>
  <c r="L169" i="3"/>
  <c r="M169" i="3"/>
  <c r="R60" i="3"/>
  <c r="E170" i="3"/>
  <c r="F170" i="3" s="1"/>
  <c r="G170" i="3" s="1"/>
  <c r="F89" i="1"/>
  <c r="G89" i="1" s="1"/>
  <c r="J166" i="1"/>
  <c r="K166" i="1" s="1"/>
  <c r="I166" i="1"/>
  <c r="H166" i="1"/>
  <c r="E173" i="4" l="1"/>
  <c r="F172" i="4"/>
  <c r="G172" i="4" s="1"/>
  <c r="J62" i="4"/>
  <c r="Q62" i="4"/>
  <c r="O128" i="4"/>
  <c r="I111" i="3"/>
  <c r="J111" i="3" s="1"/>
  <c r="K111" i="3" s="1"/>
  <c r="H112" i="3" s="1"/>
  <c r="N172" i="3"/>
  <c r="O172" i="3" s="1"/>
  <c r="L170" i="3"/>
  <c r="M170" i="3"/>
  <c r="S61" i="3"/>
  <c r="E171" i="3"/>
  <c r="F171" i="3" s="1"/>
  <c r="G171" i="3" s="1"/>
  <c r="U102" i="3"/>
  <c r="V102" i="3"/>
  <c r="T102" i="3"/>
  <c r="D90" i="1"/>
  <c r="E90" i="1"/>
  <c r="I167" i="1"/>
  <c r="H167" i="1"/>
  <c r="J167" i="1"/>
  <c r="K167" i="1" s="1"/>
  <c r="L129" i="4" l="1"/>
  <c r="T129" i="4" s="1"/>
  <c r="M129" i="4"/>
  <c r="V129" i="4" s="1"/>
  <c r="N129" i="4"/>
  <c r="U129" i="4" s="1"/>
  <c r="O129" i="4"/>
  <c r="F173" i="4"/>
  <c r="G173" i="4" s="1"/>
  <c r="E174" i="4"/>
  <c r="R62" i="4"/>
  <c r="K62" i="4"/>
  <c r="I112" i="3"/>
  <c r="J112" i="3" s="1"/>
  <c r="K112" i="3" s="1"/>
  <c r="M171" i="3"/>
  <c r="L171" i="3"/>
  <c r="N173" i="3"/>
  <c r="O173" i="3" s="1"/>
  <c r="Q61" i="3"/>
  <c r="E172" i="3"/>
  <c r="F172" i="3" s="1"/>
  <c r="G172" i="3" s="1"/>
  <c r="F90" i="1"/>
  <c r="G90" i="1" s="1"/>
  <c r="J168" i="1"/>
  <c r="K168" i="1" s="1"/>
  <c r="I168" i="1"/>
  <c r="H168" i="1"/>
  <c r="H63" i="4" l="1"/>
  <c r="I63" i="4"/>
  <c r="S63" i="4" s="1"/>
  <c r="O130" i="4"/>
  <c r="L130" i="4"/>
  <c r="T130" i="4" s="1"/>
  <c r="N130" i="4"/>
  <c r="U130" i="4" s="1"/>
  <c r="M130" i="4"/>
  <c r="V130" i="4" s="1"/>
  <c r="E175" i="4"/>
  <c r="F174" i="4"/>
  <c r="G174" i="4" s="1"/>
  <c r="I113" i="3"/>
  <c r="H113" i="3"/>
  <c r="N174" i="3"/>
  <c r="O174" i="3" s="1"/>
  <c r="L172" i="3"/>
  <c r="M172" i="3"/>
  <c r="R61" i="3"/>
  <c r="E173" i="3"/>
  <c r="F173" i="3" s="1"/>
  <c r="G173" i="3" s="1"/>
  <c r="T103" i="3"/>
  <c r="U103" i="3"/>
  <c r="V103" i="3"/>
  <c r="E91" i="1"/>
  <c r="D91" i="1"/>
  <c r="I169" i="1"/>
  <c r="H169" i="1"/>
  <c r="J169" i="1"/>
  <c r="K169" i="1" s="1"/>
  <c r="J63" i="4" l="1"/>
  <c r="Q63" i="4"/>
  <c r="N131" i="4"/>
  <c r="U131" i="4" s="1"/>
  <c r="O131" i="4"/>
  <c r="M131" i="4"/>
  <c r="V131" i="4" s="1"/>
  <c r="L131" i="4"/>
  <c r="T131" i="4" s="1"/>
  <c r="E176" i="4"/>
  <c r="F175" i="4"/>
  <c r="G175" i="4" s="1"/>
  <c r="J113" i="3"/>
  <c r="K113" i="3" s="1"/>
  <c r="M173" i="3"/>
  <c r="L173" i="3"/>
  <c r="N175" i="3"/>
  <c r="O175" i="3" s="1"/>
  <c r="S62" i="3"/>
  <c r="E174" i="3"/>
  <c r="F174" i="3" s="1"/>
  <c r="G174" i="3" s="1"/>
  <c r="F91" i="1"/>
  <c r="G91" i="1" s="1"/>
  <c r="H170" i="1"/>
  <c r="I170" i="1"/>
  <c r="J170" i="1"/>
  <c r="K170" i="1" s="1"/>
  <c r="M132" i="4" l="1"/>
  <c r="V132" i="4" s="1"/>
  <c r="N132" i="4"/>
  <c r="U132" i="4" s="1"/>
  <c r="L132" i="4"/>
  <c r="T132" i="4" s="1"/>
  <c r="E177" i="4"/>
  <c r="F176" i="4"/>
  <c r="G176" i="4" s="1"/>
  <c r="R63" i="4"/>
  <c r="K63" i="4"/>
  <c r="H114" i="3"/>
  <c r="I114" i="3"/>
  <c r="N176" i="3"/>
  <c r="O176" i="3" s="1"/>
  <c r="L174" i="3"/>
  <c r="M174" i="3"/>
  <c r="Q62" i="3"/>
  <c r="E175" i="3"/>
  <c r="F175" i="3" s="1"/>
  <c r="G175" i="3" s="1"/>
  <c r="V104" i="3"/>
  <c r="T104" i="3"/>
  <c r="U104" i="3"/>
  <c r="E92" i="1"/>
  <c r="D92" i="1"/>
  <c r="I171" i="1"/>
  <c r="H171" i="1"/>
  <c r="J171" i="1"/>
  <c r="K171" i="1" s="1"/>
  <c r="E178" i="4" l="1"/>
  <c r="F177" i="4"/>
  <c r="G177" i="4" s="1"/>
  <c r="H64" i="4"/>
  <c r="I64" i="4"/>
  <c r="S64" i="4" s="1"/>
  <c r="O132" i="4"/>
  <c r="J114" i="3"/>
  <c r="K114" i="3" s="1"/>
  <c r="N177" i="3"/>
  <c r="O177" i="3" s="1"/>
  <c r="M175" i="3"/>
  <c r="L175" i="3"/>
  <c r="R62" i="3"/>
  <c r="E176" i="3"/>
  <c r="F176" i="3" s="1"/>
  <c r="G176" i="3" s="1"/>
  <c r="F92" i="1"/>
  <c r="G92" i="1" s="1"/>
  <c r="J172" i="1"/>
  <c r="K172" i="1" s="1"/>
  <c r="H172" i="1"/>
  <c r="I172" i="1"/>
  <c r="F178" i="4" l="1"/>
  <c r="G178" i="4" s="1"/>
  <c r="E179" i="4"/>
  <c r="J64" i="4"/>
  <c r="Q64" i="4"/>
  <c r="L133" i="4"/>
  <c r="T133" i="4" s="1"/>
  <c r="M133" i="4"/>
  <c r="V133" i="4" s="1"/>
  <c r="N133" i="4"/>
  <c r="U133" i="4" s="1"/>
  <c r="I115" i="3"/>
  <c r="H115" i="3"/>
  <c r="M176" i="3"/>
  <c r="L176" i="3"/>
  <c r="N178" i="3"/>
  <c r="O178" i="3" s="1"/>
  <c r="S63" i="3"/>
  <c r="E177" i="3"/>
  <c r="F177" i="3" s="1"/>
  <c r="G177" i="3" s="1"/>
  <c r="U105" i="3"/>
  <c r="V105" i="3"/>
  <c r="T105" i="3"/>
  <c r="E93" i="1"/>
  <c r="D93" i="1"/>
  <c r="I173" i="1"/>
  <c r="H173" i="1"/>
  <c r="J173" i="1"/>
  <c r="K173" i="1" s="1"/>
  <c r="O133" i="4" l="1"/>
  <c r="R64" i="4"/>
  <c r="K64" i="4"/>
  <c r="E180" i="4"/>
  <c r="F179" i="4"/>
  <c r="G179" i="4" s="1"/>
  <c r="J115" i="3"/>
  <c r="K115" i="3" s="1"/>
  <c r="M177" i="3"/>
  <c r="L177" i="3"/>
  <c r="N179" i="3"/>
  <c r="O179" i="3" s="1"/>
  <c r="Q63" i="3"/>
  <c r="E178" i="3"/>
  <c r="F178" i="3" s="1"/>
  <c r="G178" i="3" s="1"/>
  <c r="F93" i="1"/>
  <c r="G93" i="1" s="1"/>
  <c r="H174" i="1"/>
  <c r="J174" i="1"/>
  <c r="K174" i="1" s="1"/>
  <c r="I174" i="1"/>
  <c r="O134" i="4" l="1"/>
  <c r="L134" i="4"/>
  <c r="T134" i="4" s="1"/>
  <c r="M134" i="4"/>
  <c r="V134" i="4" s="1"/>
  <c r="N134" i="4"/>
  <c r="U134" i="4" s="1"/>
  <c r="E181" i="4"/>
  <c r="F180" i="4"/>
  <c r="G180" i="4" s="1"/>
  <c r="H65" i="4"/>
  <c r="I65" i="4"/>
  <c r="S65" i="4" s="1"/>
  <c r="H116" i="3"/>
  <c r="I116" i="3"/>
  <c r="L178" i="3"/>
  <c r="M178" i="3"/>
  <c r="N180" i="3"/>
  <c r="O180" i="3" s="1"/>
  <c r="R63" i="3"/>
  <c r="E179" i="3"/>
  <c r="F179" i="3" s="1"/>
  <c r="G179" i="3" s="1"/>
  <c r="U106" i="3"/>
  <c r="V106" i="3"/>
  <c r="T106" i="3"/>
  <c r="D94" i="1"/>
  <c r="E94" i="1"/>
  <c r="I175" i="1"/>
  <c r="H175" i="1"/>
  <c r="J175" i="1"/>
  <c r="K175" i="1" s="1"/>
  <c r="F181" i="4" l="1"/>
  <c r="G181" i="4" s="1"/>
  <c r="E182" i="4"/>
  <c r="N135" i="4"/>
  <c r="U135" i="4" s="1"/>
  <c r="L135" i="4"/>
  <c r="T135" i="4" s="1"/>
  <c r="O135" i="4"/>
  <c r="M135" i="4"/>
  <c r="V135" i="4" s="1"/>
  <c r="J65" i="4"/>
  <c r="Q65" i="4"/>
  <c r="J116" i="3"/>
  <c r="K116" i="3" s="1"/>
  <c r="H117" i="3" s="1"/>
  <c r="M179" i="3"/>
  <c r="L179" i="3"/>
  <c r="N181" i="3"/>
  <c r="O181" i="3" s="1"/>
  <c r="S64" i="3"/>
  <c r="E180" i="3"/>
  <c r="F180" i="3" s="1"/>
  <c r="G180" i="3" s="1"/>
  <c r="T107" i="3"/>
  <c r="U107" i="3"/>
  <c r="V107" i="3"/>
  <c r="F94" i="1"/>
  <c r="G94" i="1" s="1"/>
  <c r="H176" i="1"/>
  <c r="I176" i="1"/>
  <c r="J176" i="1"/>
  <c r="K176" i="1" s="1"/>
  <c r="R65" i="4" l="1"/>
  <c r="K65" i="4"/>
  <c r="M136" i="4"/>
  <c r="V136" i="4" s="1"/>
  <c r="N136" i="4"/>
  <c r="U136" i="4" s="1"/>
  <c r="L136" i="4"/>
  <c r="T136" i="4" s="1"/>
  <c r="E183" i="4"/>
  <c r="F182" i="4"/>
  <c r="G182" i="4" s="1"/>
  <c r="I117" i="3"/>
  <c r="J117" i="3" s="1"/>
  <c r="K117" i="3" s="1"/>
  <c r="N182" i="3"/>
  <c r="O182" i="3" s="1"/>
  <c r="M180" i="3"/>
  <c r="L180" i="3"/>
  <c r="Q64" i="3"/>
  <c r="E181" i="3"/>
  <c r="F181" i="3" s="1"/>
  <c r="G181" i="3" s="1"/>
  <c r="V108" i="3"/>
  <c r="T108" i="3"/>
  <c r="U108" i="3"/>
  <c r="E95" i="1"/>
  <c r="D95" i="1"/>
  <c r="I177" i="1"/>
  <c r="H177" i="1"/>
  <c r="J177" i="1"/>
  <c r="K177" i="1" s="1"/>
  <c r="O136" i="4" l="1"/>
  <c r="E184" i="4"/>
  <c r="F183" i="4"/>
  <c r="G183" i="4" s="1"/>
  <c r="I66" i="4"/>
  <c r="S66" i="4" s="1"/>
  <c r="H66" i="4"/>
  <c r="I118" i="3"/>
  <c r="H118" i="3"/>
  <c r="L181" i="3"/>
  <c r="M181" i="3"/>
  <c r="N183" i="3"/>
  <c r="O183" i="3" s="1"/>
  <c r="R64" i="3"/>
  <c r="E182" i="3"/>
  <c r="F182" i="3" s="1"/>
  <c r="G182" i="3" s="1"/>
  <c r="F95" i="1"/>
  <c r="G95" i="1" s="1"/>
  <c r="J178" i="1"/>
  <c r="K178" i="1" s="1"/>
  <c r="H178" i="1"/>
  <c r="I178" i="1"/>
  <c r="L137" i="4" l="1"/>
  <c r="T137" i="4" s="1"/>
  <c r="N137" i="4"/>
  <c r="U137" i="4" s="1"/>
  <c r="M137" i="4"/>
  <c r="V137" i="4" s="1"/>
  <c r="J66" i="4"/>
  <c r="Q66" i="4"/>
  <c r="E185" i="4"/>
  <c r="F184" i="4"/>
  <c r="G184" i="4" s="1"/>
  <c r="J118" i="3"/>
  <c r="K118" i="3" s="1"/>
  <c r="H119" i="3" s="1"/>
  <c r="N184" i="3"/>
  <c r="O184" i="3" s="1"/>
  <c r="L182" i="3"/>
  <c r="M182" i="3"/>
  <c r="S65" i="3"/>
  <c r="E183" i="3"/>
  <c r="F183" i="3" s="1"/>
  <c r="G183" i="3" s="1"/>
  <c r="U109" i="3"/>
  <c r="V109" i="3"/>
  <c r="T109" i="3"/>
  <c r="E96" i="1"/>
  <c r="D96" i="1"/>
  <c r="J179" i="1"/>
  <c r="K179" i="1" s="1"/>
  <c r="H179" i="1"/>
  <c r="I179" i="1"/>
  <c r="F185" i="4" l="1"/>
  <c r="G185" i="4" s="1"/>
  <c r="E186" i="4"/>
  <c r="O137" i="4"/>
  <c r="R66" i="4"/>
  <c r="K66" i="4"/>
  <c r="I119" i="3"/>
  <c r="J119" i="3" s="1"/>
  <c r="K119" i="3" s="1"/>
  <c r="H120" i="3" s="1"/>
  <c r="M183" i="3"/>
  <c r="L183" i="3"/>
  <c r="N185" i="3"/>
  <c r="O185" i="3" s="1"/>
  <c r="Q65" i="3"/>
  <c r="E184" i="3"/>
  <c r="F184" i="3" s="1"/>
  <c r="G184" i="3" s="1"/>
  <c r="U110" i="3"/>
  <c r="V110" i="3"/>
  <c r="T110" i="3"/>
  <c r="F96" i="1"/>
  <c r="G96" i="1" s="1"/>
  <c r="H180" i="1"/>
  <c r="I180" i="1"/>
  <c r="J180" i="1"/>
  <c r="K180" i="1" s="1"/>
  <c r="O138" i="4" l="1"/>
  <c r="M138" i="4"/>
  <c r="V138" i="4" s="1"/>
  <c r="N138" i="4"/>
  <c r="U138" i="4" s="1"/>
  <c r="L138" i="4"/>
  <c r="T138" i="4" s="1"/>
  <c r="H67" i="4"/>
  <c r="I67" i="4"/>
  <c r="S67" i="4" s="1"/>
  <c r="F186" i="4"/>
  <c r="G186" i="4" s="1"/>
  <c r="E187" i="4"/>
  <c r="I120" i="3"/>
  <c r="J120" i="3" s="1"/>
  <c r="K120" i="3" s="1"/>
  <c r="I121" i="3" s="1"/>
  <c r="N186" i="3"/>
  <c r="O186" i="3" s="1"/>
  <c r="M184" i="3"/>
  <c r="L184" i="3"/>
  <c r="R65" i="3"/>
  <c r="E185" i="3"/>
  <c r="F185" i="3" s="1"/>
  <c r="G185" i="3" s="1"/>
  <c r="D97" i="1"/>
  <c r="E97" i="1"/>
  <c r="I181" i="1"/>
  <c r="H181" i="1"/>
  <c r="J181" i="1"/>
  <c r="K181" i="1" s="1"/>
  <c r="E188" i="4" l="1"/>
  <c r="F187" i="4"/>
  <c r="G187" i="4" s="1"/>
  <c r="J67" i="4"/>
  <c r="Q67" i="4"/>
  <c r="N139" i="4"/>
  <c r="U139" i="4" s="1"/>
  <c r="L139" i="4"/>
  <c r="T139" i="4" s="1"/>
  <c r="M139" i="4"/>
  <c r="V139" i="4" s="1"/>
  <c r="H121" i="3"/>
  <c r="J121" i="3" s="1"/>
  <c r="K121" i="3" s="1"/>
  <c r="L185" i="3"/>
  <c r="M185" i="3"/>
  <c r="N187" i="3"/>
  <c r="O187" i="3" s="1"/>
  <c r="S66" i="3"/>
  <c r="E186" i="3"/>
  <c r="F186" i="3" s="1"/>
  <c r="G186" i="3" s="1"/>
  <c r="T111" i="3"/>
  <c r="U111" i="3"/>
  <c r="V111" i="3"/>
  <c r="F97" i="1"/>
  <c r="G97" i="1" s="1"/>
  <c r="H182" i="1"/>
  <c r="J182" i="1"/>
  <c r="K182" i="1" s="1"/>
  <c r="I182" i="1"/>
  <c r="E189" i="4" l="1"/>
  <c r="F188" i="4"/>
  <c r="G188" i="4" s="1"/>
  <c r="O139" i="4"/>
  <c r="R67" i="4"/>
  <c r="K67" i="4"/>
  <c r="I122" i="3"/>
  <c r="H122" i="3"/>
  <c r="L188" i="3"/>
  <c r="N188" i="3"/>
  <c r="O188" i="3" s="1"/>
  <c r="M186" i="3"/>
  <c r="L186" i="3"/>
  <c r="Q66" i="3"/>
  <c r="E187" i="3"/>
  <c r="F187" i="3" s="1"/>
  <c r="G187" i="3" s="1"/>
  <c r="D98" i="1"/>
  <c r="E98" i="1"/>
  <c r="I183" i="1"/>
  <c r="H183" i="1"/>
  <c r="J183" i="1"/>
  <c r="K183" i="1" s="1"/>
  <c r="I68" i="4" l="1"/>
  <c r="S68" i="4" s="1"/>
  <c r="H68" i="4"/>
  <c r="E190" i="4"/>
  <c r="F189" i="4"/>
  <c r="G189" i="4" s="1"/>
  <c r="M140" i="4"/>
  <c r="V140" i="4" s="1"/>
  <c r="L140" i="4"/>
  <c r="T140" i="4" s="1"/>
  <c r="N140" i="4"/>
  <c r="U140" i="4" s="1"/>
  <c r="J122" i="3"/>
  <c r="K122" i="3" s="1"/>
  <c r="I123" i="3" s="1"/>
  <c r="L189" i="3"/>
  <c r="N189" i="3"/>
  <c r="O189" i="3" s="1"/>
  <c r="M187" i="3"/>
  <c r="L187" i="3"/>
  <c r="R66" i="3"/>
  <c r="E188" i="3"/>
  <c r="F188" i="3" s="1"/>
  <c r="G188" i="3" s="1"/>
  <c r="M188" i="3" s="1"/>
  <c r="V112" i="3"/>
  <c r="T112" i="3"/>
  <c r="U112" i="3"/>
  <c r="F98" i="1"/>
  <c r="G98" i="1" s="1"/>
  <c r="H184" i="1"/>
  <c r="J184" i="1"/>
  <c r="K184" i="1" s="1"/>
  <c r="I184" i="1"/>
  <c r="O140" i="4" l="1"/>
  <c r="E191" i="4"/>
  <c r="F190" i="4"/>
  <c r="G190" i="4" s="1"/>
  <c r="J68" i="4"/>
  <c r="Q68" i="4"/>
  <c r="H123" i="3"/>
  <c r="J123" i="3" s="1"/>
  <c r="K123" i="3" s="1"/>
  <c r="N190" i="3"/>
  <c r="L190" i="3"/>
  <c r="O190" i="3"/>
  <c r="S67" i="3"/>
  <c r="E189" i="3"/>
  <c r="F189" i="3" s="1"/>
  <c r="G189" i="3" s="1"/>
  <c r="M189" i="3" s="1"/>
  <c r="D99" i="1"/>
  <c r="E99" i="1"/>
  <c r="I185" i="1"/>
  <c r="H185" i="1"/>
  <c r="J185" i="1"/>
  <c r="K185" i="1" s="1"/>
  <c r="L141" i="4" l="1"/>
  <c r="T141" i="4" s="1"/>
  <c r="O141" i="4"/>
  <c r="N141" i="4"/>
  <c r="U141" i="4" s="1"/>
  <c r="M141" i="4"/>
  <c r="V141" i="4" s="1"/>
  <c r="R68" i="4"/>
  <c r="K68" i="4"/>
  <c r="E192" i="4"/>
  <c r="F191" i="4"/>
  <c r="G191" i="4" s="1"/>
  <c r="H124" i="3"/>
  <c r="I124" i="3"/>
  <c r="N191" i="3"/>
  <c r="O191" i="3" s="1"/>
  <c r="L191" i="3"/>
  <c r="Q67" i="3"/>
  <c r="E190" i="3"/>
  <c r="F190" i="3" s="1"/>
  <c r="G190" i="3" s="1"/>
  <c r="M190" i="3" s="1"/>
  <c r="U113" i="3"/>
  <c r="V113" i="3"/>
  <c r="T113" i="3"/>
  <c r="F99" i="1"/>
  <c r="G99" i="1" s="1"/>
  <c r="H186" i="1"/>
  <c r="I186" i="1"/>
  <c r="J186" i="1"/>
  <c r="K186" i="1" s="1"/>
  <c r="E193" i="4" l="1"/>
  <c r="F192" i="4"/>
  <c r="G192" i="4" s="1"/>
  <c r="H69" i="4"/>
  <c r="I69" i="4"/>
  <c r="S69" i="4" s="1"/>
  <c r="O142" i="4"/>
  <c r="N142" i="4"/>
  <c r="U142" i="4" s="1"/>
  <c r="L142" i="4"/>
  <c r="T142" i="4" s="1"/>
  <c r="M142" i="4"/>
  <c r="V142" i="4" s="1"/>
  <c r="J124" i="3"/>
  <c r="K124" i="3" s="1"/>
  <c r="N192" i="3"/>
  <c r="O192" i="3" s="1"/>
  <c r="L192" i="3"/>
  <c r="R67" i="3"/>
  <c r="E191" i="3"/>
  <c r="F191" i="3" s="1"/>
  <c r="G191" i="3" s="1"/>
  <c r="M191" i="3" s="1"/>
  <c r="U114" i="3"/>
  <c r="V114" i="3"/>
  <c r="T114" i="3"/>
  <c r="D100" i="1"/>
  <c r="E100" i="1"/>
  <c r="K187" i="1"/>
  <c r="I187" i="1"/>
  <c r="H187" i="1"/>
  <c r="J187" i="1"/>
  <c r="J69" i="4" l="1"/>
  <c r="Q69" i="4"/>
  <c r="F193" i="4"/>
  <c r="G193" i="4" s="1"/>
  <c r="E194" i="4"/>
  <c r="N143" i="4"/>
  <c r="U143" i="4" s="1"/>
  <c r="M143" i="4"/>
  <c r="V143" i="4" s="1"/>
  <c r="L143" i="4"/>
  <c r="T143" i="4" s="1"/>
  <c r="H125" i="3"/>
  <c r="I125" i="3"/>
  <c r="L193" i="3"/>
  <c r="N193" i="3"/>
  <c r="O193" i="3" s="1"/>
  <c r="S68" i="3"/>
  <c r="E192" i="3"/>
  <c r="F192" i="3" s="1"/>
  <c r="G192" i="3" s="1"/>
  <c r="M192" i="3" s="1"/>
  <c r="F100" i="1"/>
  <c r="G100" i="1" s="1"/>
  <c r="J188" i="1"/>
  <c r="K188" i="1" s="1"/>
  <c r="H188" i="1"/>
  <c r="I188" i="1"/>
  <c r="O143" i="4" l="1"/>
  <c r="R69" i="4"/>
  <c r="K69" i="4"/>
  <c r="E195" i="4"/>
  <c r="F194" i="4"/>
  <c r="G194" i="4" s="1"/>
  <c r="J125" i="3"/>
  <c r="K125" i="3" s="1"/>
  <c r="I126" i="3" s="1"/>
  <c r="L194" i="3"/>
  <c r="N194" i="3"/>
  <c r="O194" i="3" s="1"/>
  <c r="Q68" i="3"/>
  <c r="E193" i="3"/>
  <c r="F193" i="3" s="1"/>
  <c r="G193" i="3" s="1"/>
  <c r="M193" i="3" s="1"/>
  <c r="T115" i="3"/>
  <c r="U115" i="3"/>
  <c r="V115" i="3"/>
  <c r="D101" i="1"/>
  <c r="E101" i="1"/>
  <c r="J189" i="1"/>
  <c r="K189" i="1" s="1"/>
  <c r="I189" i="1"/>
  <c r="H189" i="1"/>
  <c r="E196" i="4" l="1"/>
  <c r="F195" i="4"/>
  <c r="G195" i="4" s="1"/>
  <c r="I70" i="4"/>
  <c r="S70" i="4" s="1"/>
  <c r="H70" i="4"/>
  <c r="M144" i="4"/>
  <c r="V144" i="4" s="1"/>
  <c r="L144" i="4"/>
  <c r="T144" i="4" s="1"/>
  <c r="N144" i="4"/>
  <c r="U144" i="4" s="1"/>
  <c r="O144" i="4"/>
  <c r="H126" i="3"/>
  <c r="J126" i="3" s="1"/>
  <c r="K126" i="3" s="1"/>
  <c r="H127" i="3" s="1"/>
  <c r="L195" i="3"/>
  <c r="N195" i="3"/>
  <c r="O195" i="3" s="1"/>
  <c r="R68" i="3"/>
  <c r="E194" i="3"/>
  <c r="F194" i="3" s="1"/>
  <c r="G194" i="3" s="1"/>
  <c r="M194" i="3" s="1"/>
  <c r="F101" i="1"/>
  <c r="G101" i="1" s="1"/>
  <c r="H190" i="1"/>
  <c r="J190" i="1"/>
  <c r="K190" i="1" s="1"/>
  <c r="I190" i="1"/>
  <c r="L145" i="4" l="1"/>
  <c r="T145" i="4" s="1"/>
  <c r="M145" i="4"/>
  <c r="V145" i="4" s="1"/>
  <c r="N145" i="4"/>
  <c r="U145" i="4" s="1"/>
  <c r="E197" i="4"/>
  <c r="F196" i="4"/>
  <c r="G196" i="4" s="1"/>
  <c r="J70" i="4"/>
  <c r="Q70" i="4"/>
  <c r="I127" i="3"/>
  <c r="J127" i="3" s="1"/>
  <c r="K127" i="3" s="1"/>
  <c r="H128" i="3" s="1"/>
  <c r="N196" i="3"/>
  <c r="O196" i="3" s="1"/>
  <c r="L196" i="3"/>
  <c r="S69" i="3"/>
  <c r="E195" i="3"/>
  <c r="F195" i="3" s="1"/>
  <c r="G195" i="3" s="1"/>
  <c r="M195" i="3" s="1"/>
  <c r="V116" i="3"/>
  <c r="T116" i="3"/>
  <c r="U116" i="3"/>
  <c r="E102" i="1"/>
  <c r="D102" i="1"/>
  <c r="I191" i="1"/>
  <c r="H191" i="1"/>
  <c r="J191" i="1"/>
  <c r="K191" i="1" s="1"/>
  <c r="E198" i="4" l="1"/>
  <c r="F197" i="4"/>
  <c r="G197" i="4" s="1"/>
  <c r="R70" i="4"/>
  <c r="K70" i="4"/>
  <c r="O145" i="4"/>
  <c r="I128" i="3"/>
  <c r="J128" i="3" s="1"/>
  <c r="K128" i="3" s="1"/>
  <c r="N197" i="3"/>
  <c r="O197" i="3" s="1"/>
  <c r="L197" i="3"/>
  <c r="Q69" i="3"/>
  <c r="E196" i="3"/>
  <c r="F196" i="3" s="1"/>
  <c r="G196" i="3" s="1"/>
  <c r="M196" i="3" s="1"/>
  <c r="U117" i="3"/>
  <c r="V117" i="3"/>
  <c r="T117" i="3"/>
  <c r="F102" i="1"/>
  <c r="G102" i="1" s="1"/>
  <c r="H192" i="1"/>
  <c r="I192" i="1"/>
  <c r="J192" i="1"/>
  <c r="K192" i="1" s="1"/>
  <c r="O146" i="4" l="1"/>
  <c r="N146" i="4"/>
  <c r="U146" i="4" s="1"/>
  <c r="M146" i="4"/>
  <c r="V146" i="4" s="1"/>
  <c r="L146" i="4"/>
  <c r="T146" i="4" s="1"/>
  <c r="E199" i="4"/>
  <c r="F198" i="4"/>
  <c r="G198" i="4" s="1"/>
  <c r="H71" i="4"/>
  <c r="I71" i="4"/>
  <c r="S71" i="4" s="1"/>
  <c r="H129" i="3"/>
  <c r="I129" i="3"/>
  <c r="N198" i="3"/>
  <c r="O198" i="3" s="1"/>
  <c r="L198" i="3"/>
  <c r="R69" i="3"/>
  <c r="E197" i="3"/>
  <c r="F197" i="3" s="1"/>
  <c r="G197" i="3" s="1"/>
  <c r="M197" i="3" s="1"/>
  <c r="E103" i="1"/>
  <c r="D103" i="1"/>
  <c r="J193" i="1"/>
  <c r="K193" i="1" s="1"/>
  <c r="I193" i="1"/>
  <c r="H193" i="1"/>
  <c r="E200" i="4" l="1"/>
  <c r="F199" i="4"/>
  <c r="G199" i="4" s="1"/>
  <c r="N147" i="4"/>
  <c r="U147" i="4" s="1"/>
  <c r="O147" i="4"/>
  <c r="L147" i="4"/>
  <c r="T147" i="4" s="1"/>
  <c r="M147" i="4"/>
  <c r="V147" i="4" s="1"/>
  <c r="J71" i="4"/>
  <c r="Q71" i="4"/>
  <c r="J129" i="3"/>
  <c r="K129" i="3" s="1"/>
  <c r="N199" i="3"/>
  <c r="O199" i="3" s="1"/>
  <c r="L199" i="3"/>
  <c r="S70" i="3"/>
  <c r="E198" i="3"/>
  <c r="F198" i="3" s="1"/>
  <c r="G198" i="3" s="1"/>
  <c r="M198" i="3" s="1"/>
  <c r="U118" i="3"/>
  <c r="V118" i="3"/>
  <c r="T118" i="3"/>
  <c r="F103" i="1"/>
  <c r="G103" i="1" s="1"/>
  <c r="H194" i="1"/>
  <c r="I194" i="1"/>
  <c r="J194" i="1"/>
  <c r="K194" i="1" s="1"/>
  <c r="E201" i="4" l="1"/>
  <c r="F200" i="4"/>
  <c r="G200" i="4" s="1"/>
  <c r="M148" i="4"/>
  <c r="V148" i="4" s="1"/>
  <c r="N148" i="4"/>
  <c r="U148" i="4" s="1"/>
  <c r="O148" i="4"/>
  <c r="L148" i="4"/>
  <c r="T148" i="4" s="1"/>
  <c r="R71" i="4"/>
  <c r="K71" i="4"/>
  <c r="I130" i="3"/>
  <c r="H130" i="3"/>
  <c r="L200" i="3"/>
  <c r="N200" i="3"/>
  <c r="O200" i="3" s="1"/>
  <c r="Q70" i="3"/>
  <c r="E199" i="3"/>
  <c r="F199" i="3" s="1"/>
  <c r="G199" i="3" s="1"/>
  <c r="M199" i="3" s="1"/>
  <c r="D104" i="1"/>
  <c r="E104" i="1"/>
  <c r="H195" i="1"/>
  <c r="J195" i="1"/>
  <c r="K195" i="1" s="1"/>
  <c r="I195" i="1"/>
  <c r="L149" i="4" l="1"/>
  <c r="T149" i="4" s="1"/>
  <c r="M149" i="4"/>
  <c r="V149" i="4" s="1"/>
  <c r="N149" i="4"/>
  <c r="U149" i="4" s="1"/>
  <c r="O149" i="4"/>
  <c r="E202" i="4"/>
  <c r="F201" i="4"/>
  <c r="G201" i="4" s="1"/>
  <c r="I72" i="4"/>
  <c r="S72" i="4" s="1"/>
  <c r="H72" i="4"/>
  <c r="J130" i="3"/>
  <c r="K130" i="3" s="1"/>
  <c r="H131" i="3" s="1"/>
  <c r="L201" i="3"/>
  <c r="N201" i="3"/>
  <c r="O201" i="3" s="1"/>
  <c r="R70" i="3"/>
  <c r="E200" i="3"/>
  <c r="F200" i="3" s="1"/>
  <c r="G200" i="3" s="1"/>
  <c r="M200" i="3" s="1"/>
  <c r="T119" i="3"/>
  <c r="U119" i="3"/>
  <c r="V119" i="3"/>
  <c r="F104" i="1"/>
  <c r="G104" i="1" s="1"/>
  <c r="H196" i="1"/>
  <c r="I196" i="1"/>
  <c r="J196" i="1"/>
  <c r="K196" i="1" s="1"/>
  <c r="J72" i="4" l="1"/>
  <c r="Q72" i="4"/>
  <c r="E203" i="4"/>
  <c r="F202" i="4"/>
  <c r="G202" i="4" s="1"/>
  <c r="O150" i="4"/>
  <c r="L150" i="4"/>
  <c r="T150" i="4" s="1"/>
  <c r="M150" i="4"/>
  <c r="V150" i="4" s="1"/>
  <c r="N150" i="4"/>
  <c r="U150" i="4" s="1"/>
  <c r="I131" i="3"/>
  <c r="J131" i="3" s="1"/>
  <c r="K131" i="3" s="1"/>
  <c r="L202" i="3"/>
  <c r="N202" i="3"/>
  <c r="O202" i="3" s="1"/>
  <c r="S71" i="3"/>
  <c r="E201" i="3"/>
  <c r="F201" i="3" s="1"/>
  <c r="G201" i="3" s="1"/>
  <c r="M201" i="3" s="1"/>
  <c r="D105" i="1"/>
  <c r="E105" i="1"/>
  <c r="I197" i="1"/>
  <c r="H197" i="1"/>
  <c r="J197" i="1"/>
  <c r="K197" i="1" s="1"/>
  <c r="E204" i="4" l="1"/>
  <c r="F203" i="4"/>
  <c r="G203" i="4" s="1"/>
  <c r="N151" i="4"/>
  <c r="U151" i="4" s="1"/>
  <c r="O151" i="4"/>
  <c r="M151" i="4"/>
  <c r="V151" i="4" s="1"/>
  <c r="L151" i="4"/>
  <c r="T151" i="4" s="1"/>
  <c r="R72" i="4"/>
  <c r="K72" i="4"/>
  <c r="I132" i="3"/>
  <c r="H132" i="3"/>
  <c r="N203" i="3"/>
  <c r="O203" i="3" s="1"/>
  <c r="L203" i="3"/>
  <c r="Q71" i="3"/>
  <c r="E202" i="3"/>
  <c r="F202" i="3" s="1"/>
  <c r="G202" i="3" s="1"/>
  <c r="M202" i="3" s="1"/>
  <c r="V120" i="3"/>
  <c r="T120" i="3"/>
  <c r="U120" i="3"/>
  <c r="F105" i="1"/>
  <c r="G105" i="1" s="1"/>
  <c r="I198" i="1"/>
  <c r="H198" i="1"/>
  <c r="J198" i="1"/>
  <c r="K198" i="1" s="1"/>
  <c r="E205" i="4" l="1"/>
  <c r="F204" i="4"/>
  <c r="G204" i="4" s="1"/>
  <c r="I73" i="4"/>
  <c r="S73" i="4" s="1"/>
  <c r="H73" i="4"/>
  <c r="M152" i="4"/>
  <c r="V152" i="4" s="1"/>
  <c r="L152" i="4"/>
  <c r="T152" i="4" s="1"/>
  <c r="N152" i="4"/>
  <c r="U152" i="4" s="1"/>
  <c r="J132" i="3"/>
  <c r="K132" i="3" s="1"/>
  <c r="H133" i="3" s="1"/>
  <c r="N204" i="3"/>
  <c r="O204" i="3" s="1"/>
  <c r="L204" i="3"/>
  <c r="R71" i="3"/>
  <c r="E203" i="3"/>
  <c r="F203" i="3" s="1"/>
  <c r="G203" i="3" s="1"/>
  <c r="M203" i="3" s="1"/>
  <c r="D106" i="1"/>
  <c r="E106" i="1"/>
  <c r="I199" i="1"/>
  <c r="H199" i="1"/>
  <c r="J199" i="1"/>
  <c r="K199" i="1" s="1"/>
  <c r="J73" i="4" l="1"/>
  <c r="Q73" i="4"/>
  <c r="F205" i="4"/>
  <c r="G205" i="4" s="1"/>
  <c r="E206" i="4"/>
  <c r="O152" i="4"/>
  <c r="I133" i="3"/>
  <c r="J133" i="3" s="1"/>
  <c r="K133" i="3" s="1"/>
  <c r="N205" i="3"/>
  <c r="O205" i="3" s="1"/>
  <c r="L205" i="3"/>
  <c r="S72" i="3"/>
  <c r="E204" i="3"/>
  <c r="F204" i="3" s="1"/>
  <c r="G204" i="3" s="1"/>
  <c r="M204" i="3" s="1"/>
  <c r="U121" i="3"/>
  <c r="V121" i="3"/>
  <c r="T121" i="3"/>
  <c r="F106" i="1"/>
  <c r="G106" i="1" s="1"/>
  <c r="H200" i="1"/>
  <c r="J200" i="1"/>
  <c r="K200" i="1" s="1"/>
  <c r="I200" i="1"/>
  <c r="M153" i="4" l="1"/>
  <c r="V153" i="4" s="1"/>
  <c r="L153" i="4"/>
  <c r="T153" i="4" s="1"/>
  <c r="N153" i="4"/>
  <c r="U153" i="4" s="1"/>
  <c r="O153" i="4"/>
  <c r="R73" i="4"/>
  <c r="K73" i="4"/>
  <c r="E207" i="4"/>
  <c r="F206" i="4"/>
  <c r="G206" i="4" s="1"/>
  <c r="I134" i="3"/>
  <c r="H134" i="3"/>
  <c r="N206" i="3"/>
  <c r="O206" i="3" s="1"/>
  <c r="L206" i="3"/>
  <c r="Q72" i="3"/>
  <c r="E205" i="3"/>
  <c r="F205" i="3" s="1"/>
  <c r="G205" i="3" s="1"/>
  <c r="M205" i="3" s="1"/>
  <c r="D107" i="1"/>
  <c r="E107" i="1"/>
  <c r="I201" i="1"/>
  <c r="H201" i="1"/>
  <c r="J201" i="1"/>
  <c r="K201" i="1" s="1"/>
  <c r="L154" i="4" l="1"/>
  <c r="T154" i="4" s="1"/>
  <c r="O154" i="4"/>
  <c r="N154" i="4"/>
  <c r="U154" i="4" s="1"/>
  <c r="M154" i="4"/>
  <c r="V154" i="4" s="1"/>
  <c r="E208" i="4"/>
  <c r="F207" i="4"/>
  <c r="G207" i="4" s="1"/>
  <c r="I74" i="4"/>
  <c r="S74" i="4" s="1"/>
  <c r="H74" i="4"/>
  <c r="J134" i="3"/>
  <c r="K134" i="3" s="1"/>
  <c r="H135" i="3" s="1"/>
  <c r="O207" i="3"/>
  <c r="L207" i="3"/>
  <c r="N207" i="3"/>
  <c r="R72" i="3"/>
  <c r="E206" i="3"/>
  <c r="F206" i="3" s="1"/>
  <c r="G206" i="3" s="1"/>
  <c r="M206" i="3" s="1"/>
  <c r="U122" i="3"/>
  <c r="V122" i="3"/>
  <c r="T122" i="3"/>
  <c r="F107" i="1"/>
  <c r="G107" i="1" s="1"/>
  <c r="H202" i="1"/>
  <c r="I202" i="1"/>
  <c r="J202" i="1"/>
  <c r="K202" i="1" s="1"/>
  <c r="O155" i="4" l="1"/>
  <c r="N155" i="4"/>
  <c r="U155" i="4" s="1"/>
  <c r="L155" i="4"/>
  <c r="T155" i="4" s="1"/>
  <c r="M155" i="4"/>
  <c r="V155" i="4" s="1"/>
  <c r="E209" i="4"/>
  <c r="F208" i="4"/>
  <c r="G208" i="4" s="1"/>
  <c r="J74" i="4"/>
  <c r="Q74" i="4"/>
  <c r="I135" i="3"/>
  <c r="J135" i="3" s="1"/>
  <c r="K135" i="3" s="1"/>
  <c r="N208" i="3"/>
  <c r="O208" i="3" s="1"/>
  <c r="L208" i="3"/>
  <c r="S73" i="3"/>
  <c r="E207" i="3"/>
  <c r="F207" i="3" s="1"/>
  <c r="G207" i="3" s="1"/>
  <c r="M207" i="3" s="1"/>
  <c r="E108" i="1"/>
  <c r="D108" i="1"/>
  <c r="J203" i="1"/>
  <c r="K203" i="1" s="1"/>
  <c r="H203" i="1"/>
  <c r="I203" i="1"/>
  <c r="E210" i="4" l="1"/>
  <c r="F209" i="4"/>
  <c r="G209" i="4" s="1"/>
  <c r="N156" i="4"/>
  <c r="U156" i="4" s="1"/>
  <c r="M156" i="4"/>
  <c r="V156" i="4" s="1"/>
  <c r="O156" i="4"/>
  <c r="L156" i="4"/>
  <c r="T156" i="4" s="1"/>
  <c r="R74" i="4"/>
  <c r="K74" i="4"/>
  <c r="I136" i="3"/>
  <c r="H136" i="3"/>
  <c r="L209" i="3"/>
  <c r="N209" i="3"/>
  <c r="O209" i="3" s="1"/>
  <c r="Q73" i="3"/>
  <c r="E208" i="3"/>
  <c r="F208" i="3" s="1"/>
  <c r="G208" i="3" s="1"/>
  <c r="M208" i="3" s="1"/>
  <c r="T123" i="3"/>
  <c r="U123" i="3"/>
  <c r="V123" i="3"/>
  <c r="F108" i="1"/>
  <c r="G108" i="1" s="1"/>
  <c r="H204" i="1"/>
  <c r="I204" i="1"/>
  <c r="J204" i="1"/>
  <c r="K204" i="1" s="1"/>
  <c r="M157" i="4" l="1"/>
  <c r="V157" i="4" s="1"/>
  <c r="L157" i="4"/>
  <c r="T157" i="4" s="1"/>
  <c r="N157" i="4"/>
  <c r="U157" i="4" s="1"/>
  <c r="F210" i="4"/>
  <c r="G210" i="4" s="1"/>
  <c r="E211" i="4"/>
  <c r="H75" i="4"/>
  <c r="I75" i="4"/>
  <c r="S75" i="4" s="1"/>
  <c r="J136" i="3"/>
  <c r="K136" i="3" s="1"/>
  <c r="H137" i="3" s="1"/>
  <c r="L210" i="3"/>
  <c r="N210" i="3"/>
  <c r="O210" i="3" s="1"/>
  <c r="R73" i="3"/>
  <c r="E209" i="3"/>
  <c r="F209" i="3" s="1"/>
  <c r="G209" i="3" s="1"/>
  <c r="M209" i="3" s="1"/>
  <c r="D109" i="1"/>
  <c r="E109" i="1"/>
  <c r="I205" i="1"/>
  <c r="H205" i="1"/>
  <c r="J205" i="1"/>
  <c r="K205" i="1" s="1"/>
  <c r="J75" i="4" l="1"/>
  <c r="Q75" i="4"/>
  <c r="O157" i="4"/>
  <c r="E212" i="4"/>
  <c r="F211" i="4"/>
  <c r="G211" i="4" s="1"/>
  <c r="I137" i="3"/>
  <c r="J137" i="3" s="1"/>
  <c r="K137" i="3" s="1"/>
  <c r="N211" i="3"/>
  <c r="O211" i="3" s="1"/>
  <c r="L211" i="3"/>
  <c r="S74" i="3"/>
  <c r="E210" i="3"/>
  <c r="F210" i="3" s="1"/>
  <c r="G210" i="3" s="1"/>
  <c r="M210" i="3" s="1"/>
  <c r="V124" i="3"/>
  <c r="T124" i="3"/>
  <c r="U124" i="3"/>
  <c r="F109" i="1"/>
  <c r="G109" i="1" s="1"/>
  <c r="I206" i="1"/>
  <c r="H206" i="1"/>
  <c r="J206" i="1"/>
  <c r="K206" i="1" s="1"/>
  <c r="R75" i="4" l="1"/>
  <c r="K75" i="4"/>
  <c r="E213" i="4"/>
  <c r="F212" i="4"/>
  <c r="G212" i="4" s="1"/>
  <c r="L158" i="4"/>
  <c r="T158" i="4" s="1"/>
  <c r="N158" i="4"/>
  <c r="U158" i="4" s="1"/>
  <c r="M158" i="4"/>
  <c r="V158" i="4" s="1"/>
  <c r="I138" i="3"/>
  <c r="H138" i="3"/>
  <c r="N212" i="3"/>
  <c r="O212" i="3" s="1"/>
  <c r="L212" i="3"/>
  <c r="Q74" i="3"/>
  <c r="E211" i="3"/>
  <c r="F211" i="3" s="1"/>
  <c r="G211" i="3" s="1"/>
  <c r="M211" i="3" s="1"/>
  <c r="D110" i="1"/>
  <c r="E110" i="1"/>
  <c r="J207" i="1"/>
  <c r="K207" i="1" s="1"/>
  <c r="H207" i="1"/>
  <c r="I207" i="1"/>
  <c r="F213" i="4" l="1"/>
  <c r="G213" i="4" s="1"/>
  <c r="E214" i="4"/>
  <c r="O158" i="4"/>
  <c r="I76" i="4"/>
  <c r="S76" i="4" s="1"/>
  <c r="H76" i="4"/>
  <c r="J138" i="3"/>
  <c r="K138" i="3" s="1"/>
  <c r="H139" i="3" s="1"/>
  <c r="N213" i="3"/>
  <c r="O213" i="3" s="1"/>
  <c r="L213" i="3"/>
  <c r="R74" i="3"/>
  <c r="E212" i="3"/>
  <c r="F212" i="3" s="1"/>
  <c r="G212" i="3" s="1"/>
  <c r="M212" i="3" s="1"/>
  <c r="U125" i="3"/>
  <c r="V125" i="3"/>
  <c r="T125" i="3"/>
  <c r="F110" i="1"/>
  <c r="G110" i="1" s="1"/>
  <c r="J208" i="1"/>
  <c r="K208" i="1" s="1"/>
  <c r="H208" i="1"/>
  <c r="I208" i="1"/>
  <c r="O159" i="4" l="1"/>
  <c r="N159" i="4"/>
  <c r="U159" i="4" s="1"/>
  <c r="M159" i="4"/>
  <c r="V159" i="4" s="1"/>
  <c r="L159" i="4"/>
  <c r="T159" i="4" s="1"/>
  <c r="J76" i="4"/>
  <c r="Q76" i="4"/>
  <c r="E215" i="4"/>
  <c r="F214" i="4"/>
  <c r="G214" i="4" s="1"/>
  <c r="I139" i="3"/>
  <c r="J139" i="3" s="1"/>
  <c r="K139" i="3" s="1"/>
  <c r="L214" i="3"/>
  <c r="N214" i="3"/>
  <c r="O214" i="3" s="1"/>
  <c r="S75" i="3"/>
  <c r="E213" i="3"/>
  <c r="F213" i="3" s="1"/>
  <c r="G213" i="3" s="1"/>
  <c r="M213" i="3" s="1"/>
  <c r="E111" i="1"/>
  <c r="D111" i="1"/>
  <c r="I209" i="1"/>
  <c r="H209" i="1"/>
  <c r="J209" i="1"/>
  <c r="K209" i="1" s="1"/>
  <c r="R76" i="4" l="1"/>
  <c r="K76" i="4"/>
  <c r="N160" i="4"/>
  <c r="U160" i="4" s="1"/>
  <c r="M160" i="4"/>
  <c r="V160" i="4" s="1"/>
  <c r="L160" i="4"/>
  <c r="T160" i="4" s="1"/>
  <c r="O160" i="4"/>
  <c r="E216" i="4"/>
  <c r="F215" i="4"/>
  <c r="G215" i="4" s="1"/>
  <c r="H140" i="3"/>
  <c r="I140" i="3"/>
  <c r="N215" i="3"/>
  <c r="O215" i="3" s="1"/>
  <c r="L215" i="3"/>
  <c r="Q75" i="3"/>
  <c r="E214" i="3"/>
  <c r="F214" i="3" s="1"/>
  <c r="G214" i="3" s="1"/>
  <c r="M214" i="3" s="1"/>
  <c r="U126" i="3"/>
  <c r="V126" i="3"/>
  <c r="T126" i="3"/>
  <c r="F111" i="1"/>
  <c r="G111" i="1" s="1"/>
  <c r="H210" i="1"/>
  <c r="I210" i="1"/>
  <c r="J210" i="1"/>
  <c r="K210" i="1" s="1"/>
  <c r="E217" i="4" l="1"/>
  <c r="F216" i="4"/>
  <c r="G216" i="4" s="1"/>
  <c r="M161" i="4"/>
  <c r="V161" i="4" s="1"/>
  <c r="L161" i="4"/>
  <c r="T161" i="4" s="1"/>
  <c r="O161" i="4"/>
  <c r="N161" i="4"/>
  <c r="U161" i="4" s="1"/>
  <c r="I77" i="4"/>
  <c r="S77" i="4" s="1"/>
  <c r="H77" i="4"/>
  <c r="J140" i="3"/>
  <c r="K140" i="3" s="1"/>
  <c r="N216" i="3"/>
  <c r="O216" i="3" s="1"/>
  <c r="L216" i="3"/>
  <c r="R75" i="3"/>
  <c r="E215" i="3"/>
  <c r="F215" i="3" s="1"/>
  <c r="G215" i="3" s="1"/>
  <c r="M215" i="3" s="1"/>
  <c r="T127" i="3"/>
  <c r="U127" i="3"/>
  <c r="V127" i="3"/>
  <c r="D112" i="1"/>
  <c r="E112" i="1"/>
  <c r="I211" i="1"/>
  <c r="H211" i="1"/>
  <c r="J211" i="1"/>
  <c r="K211" i="1" s="1"/>
  <c r="J77" i="4" l="1"/>
  <c r="Q77" i="4"/>
  <c r="L162" i="4"/>
  <c r="T162" i="4" s="1"/>
  <c r="O162" i="4"/>
  <c r="M162" i="4"/>
  <c r="V162" i="4" s="1"/>
  <c r="N162" i="4"/>
  <c r="U162" i="4" s="1"/>
  <c r="F217" i="4"/>
  <c r="G217" i="4" s="1"/>
  <c r="E218" i="4"/>
  <c r="I141" i="3"/>
  <c r="H141" i="3"/>
  <c r="L217" i="3"/>
  <c r="N217" i="3"/>
  <c r="O217" i="3" s="1"/>
  <c r="S76" i="3"/>
  <c r="E216" i="3"/>
  <c r="F216" i="3" s="1"/>
  <c r="G216" i="3" s="1"/>
  <c r="M216" i="3" s="1"/>
  <c r="V128" i="3"/>
  <c r="T128" i="3"/>
  <c r="U128" i="3"/>
  <c r="F112" i="1"/>
  <c r="G112" i="1" s="1"/>
  <c r="H212" i="1"/>
  <c r="I212" i="1"/>
  <c r="J212" i="1"/>
  <c r="K212" i="1" s="1"/>
  <c r="F218" i="4" l="1"/>
  <c r="G218" i="4" s="1"/>
  <c r="E219" i="4"/>
  <c r="R77" i="4"/>
  <c r="K77" i="4"/>
  <c r="O163" i="4"/>
  <c r="N163" i="4"/>
  <c r="U163" i="4" s="1"/>
  <c r="M163" i="4"/>
  <c r="V163" i="4" s="1"/>
  <c r="L163" i="4"/>
  <c r="T163" i="4" s="1"/>
  <c r="J141" i="3"/>
  <c r="K141" i="3" s="1"/>
  <c r="H142" i="3" s="1"/>
  <c r="L218" i="3"/>
  <c r="N218" i="3"/>
  <c r="O218" i="3" s="1"/>
  <c r="Q76" i="3"/>
  <c r="E217" i="3"/>
  <c r="F217" i="3" s="1"/>
  <c r="G217" i="3" s="1"/>
  <c r="M217" i="3" s="1"/>
  <c r="D113" i="1"/>
  <c r="E113" i="1"/>
  <c r="J213" i="1"/>
  <c r="K213" i="1" s="1"/>
  <c r="I213" i="1"/>
  <c r="H213" i="1"/>
  <c r="N164" i="4" l="1"/>
  <c r="U164" i="4" s="1"/>
  <c r="M164" i="4"/>
  <c r="V164" i="4" s="1"/>
  <c r="L164" i="4"/>
  <c r="T164" i="4" s="1"/>
  <c r="I78" i="4"/>
  <c r="S78" i="4" s="1"/>
  <c r="H78" i="4"/>
  <c r="E220" i="4"/>
  <c r="F219" i="4"/>
  <c r="G219" i="4" s="1"/>
  <c r="I142" i="3"/>
  <c r="J142" i="3" s="1"/>
  <c r="K142" i="3" s="1"/>
  <c r="L219" i="3"/>
  <c r="N219" i="3"/>
  <c r="O219" i="3" s="1"/>
  <c r="R76" i="3"/>
  <c r="E218" i="3"/>
  <c r="F218" i="3" s="1"/>
  <c r="G218" i="3" s="1"/>
  <c r="M218" i="3" s="1"/>
  <c r="U129" i="3"/>
  <c r="V129" i="3"/>
  <c r="T129" i="3"/>
  <c r="F113" i="1"/>
  <c r="G113" i="1" s="1"/>
  <c r="I214" i="1"/>
  <c r="H214" i="1"/>
  <c r="J214" i="1"/>
  <c r="K214" i="1" s="1"/>
  <c r="E221" i="4" l="1"/>
  <c r="F220" i="4"/>
  <c r="G220" i="4" s="1"/>
  <c r="O164" i="4"/>
  <c r="J78" i="4"/>
  <c r="Q78" i="4"/>
  <c r="I143" i="3"/>
  <c r="H143" i="3"/>
  <c r="N220" i="3"/>
  <c r="O220" i="3" s="1"/>
  <c r="L220" i="3"/>
  <c r="S77" i="3"/>
  <c r="E219" i="3"/>
  <c r="F219" i="3" s="1"/>
  <c r="G219" i="3" s="1"/>
  <c r="M219" i="3" s="1"/>
  <c r="E114" i="1"/>
  <c r="D114" i="1"/>
  <c r="I215" i="1"/>
  <c r="H215" i="1"/>
  <c r="J215" i="1"/>
  <c r="K215" i="1" s="1"/>
  <c r="E222" i="4" l="1"/>
  <c r="F221" i="4"/>
  <c r="G221" i="4" s="1"/>
  <c r="R78" i="4"/>
  <c r="K78" i="4"/>
  <c r="M165" i="4"/>
  <c r="V165" i="4" s="1"/>
  <c r="L165" i="4"/>
  <c r="T165" i="4" s="1"/>
  <c r="N165" i="4"/>
  <c r="U165" i="4" s="1"/>
  <c r="J143" i="3"/>
  <c r="K143" i="3" s="1"/>
  <c r="H144" i="3" s="1"/>
  <c r="N221" i="3"/>
  <c r="O221" i="3" s="1"/>
  <c r="L221" i="3"/>
  <c r="Q77" i="3"/>
  <c r="E220" i="3"/>
  <c r="F220" i="3" s="1"/>
  <c r="G220" i="3" s="1"/>
  <c r="M220" i="3" s="1"/>
  <c r="U130" i="3"/>
  <c r="V130" i="3"/>
  <c r="T130" i="3"/>
  <c r="F114" i="1"/>
  <c r="G114" i="1" s="1"/>
  <c r="H216" i="1"/>
  <c r="I216" i="1"/>
  <c r="J216" i="1"/>
  <c r="K216" i="1" s="1"/>
  <c r="F222" i="4" l="1"/>
  <c r="G222" i="4" s="1"/>
  <c r="E223" i="4"/>
  <c r="H79" i="4"/>
  <c r="I79" i="4"/>
  <c r="S79" i="4" s="1"/>
  <c r="O165" i="4"/>
  <c r="I144" i="3"/>
  <c r="J144" i="3" s="1"/>
  <c r="K144" i="3" s="1"/>
  <c r="N222" i="3"/>
  <c r="O222" i="3" s="1"/>
  <c r="L222" i="3"/>
  <c r="R77" i="3"/>
  <c r="E221" i="3"/>
  <c r="F221" i="3" s="1"/>
  <c r="G221" i="3" s="1"/>
  <c r="M221" i="3" s="1"/>
  <c r="T131" i="3"/>
  <c r="U131" i="3"/>
  <c r="V131" i="3"/>
  <c r="D115" i="1"/>
  <c r="E115" i="1"/>
  <c r="I217" i="1"/>
  <c r="H217" i="1"/>
  <c r="J217" i="1"/>
  <c r="K217" i="1" s="1"/>
  <c r="J79" i="4" l="1"/>
  <c r="Q79" i="4"/>
  <c r="L166" i="4"/>
  <c r="T166" i="4" s="1"/>
  <c r="N166" i="4"/>
  <c r="U166" i="4" s="1"/>
  <c r="M166" i="4"/>
  <c r="V166" i="4" s="1"/>
  <c r="E224" i="4"/>
  <c r="F223" i="4"/>
  <c r="G223" i="4" s="1"/>
  <c r="H145" i="3"/>
  <c r="I145" i="3"/>
  <c r="N223" i="3"/>
  <c r="O223" i="3" s="1"/>
  <c r="L223" i="3"/>
  <c r="S78" i="3"/>
  <c r="E222" i="3"/>
  <c r="F222" i="3" s="1"/>
  <c r="G222" i="3" s="1"/>
  <c r="M222" i="3" s="1"/>
  <c r="F115" i="1"/>
  <c r="G115" i="1" s="1"/>
  <c r="H218" i="1"/>
  <c r="I218" i="1"/>
  <c r="J218" i="1"/>
  <c r="K218" i="1" s="1"/>
  <c r="O166" i="4" l="1"/>
  <c r="E225" i="4"/>
  <c r="F224" i="4"/>
  <c r="G224" i="4" s="1"/>
  <c r="R79" i="4"/>
  <c r="K79" i="4"/>
  <c r="J145" i="3"/>
  <c r="K145" i="3" s="1"/>
  <c r="I146" i="3" s="1"/>
  <c r="L224" i="3"/>
  <c r="N224" i="3"/>
  <c r="O224" i="3" s="1"/>
  <c r="Q78" i="3"/>
  <c r="E223" i="3"/>
  <c r="F223" i="3" s="1"/>
  <c r="G223" i="3" s="1"/>
  <c r="M223" i="3" s="1"/>
  <c r="V132" i="3"/>
  <c r="T132" i="3"/>
  <c r="U132" i="3"/>
  <c r="D116" i="1"/>
  <c r="E116" i="1"/>
  <c r="I219" i="1"/>
  <c r="H219" i="1"/>
  <c r="J219" i="1"/>
  <c r="K219" i="1" s="1"/>
  <c r="H80" i="4" l="1"/>
  <c r="I80" i="4"/>
  <c r="S80" i="4" s="1"/>
  <c r="N167" i="4"/>
  <c r="U167" i="4" s="1"/>
  <c r="M167" i="4"/>
  <c r="V167" i="4" s="1"/>
  <c r="L167" i="4"/>
  <c r="T167" i="4" s="1"/>
  <c r="E226" i="4"/>
  <c r="F225" i="4"/>
  <c r="G225" i="4" s="1"/>
  <c r="H146" i="3"/>
  <c r="J146" i="3" s="1"/>
  <c r="K146" i="3" s="1"/>
  <c r="H147" i="3" s="1"/>
  <c r="L225" i="3"/>
  <c r="N225" i="3"/>
  <c r="O225" i="3" s="1"/>
  <c r="R78" i="3"/>
  <c r="E224" i="3"/>
  <c r="F224" i="3" s="1"/>
  <c r="G224" i="3" s="1"/>
  <c r="M224" i="3" s="1"/>
  <c r="F116" i="1"/>
  <c r="G116" i="1" s="1"/>
  <c r="H220" i="1"/>
  <c r="I220" i="1"/>
  <c r="J220" i="1"/>
  <c r="K220" i="1" s="1"/>
  <c r="E227" i="4" l="1"/>
  <c r="F226" i="4"/>
  <c r="G226" i="4" s="1"/>
  <c r="O167" i="4"/>
  <c r="J80" i="4"/>
  <c r="Q80" i="4"/>
  <c r="I147" i="3"/>
  <c r="J147" i="3" s="1"/>
  <c r="K147" i="3" s="1"/>
  <c r="L226" i="3"/>
  <c r="N226" i="3"/>
  <c r="O226" i="3" s="1"/>
  <c r="S79" i="3"/>
  <c r="E225" i="3"/>
  <c r="F225" i="3" s="1"/>
  <c r="G225" i="3" s="1"/>
  <c r="M225" i="3" s="1"/>
  <c r="U133" i="3"/>
  <c r="V133" i="3"/>
  <c r="T133" i="3"/>
  <c r="E117" i="1"/>
  <c r="D117" i="1"/>
  <c r="J221" i="1"/>
  <c r="K221" i="1" s="1"/>
  <c r="I221" i="1"/>
  <c r="H221" i="1"/>
  <c r="F227" i="4" l="1"/>
  <c r="G227" i="4" s="1"/>
  <c r="E228" i="4"/>
  <c r="R80" i="4"/>
  <c r="K80" i="4"/>
  <c r="N168" i="4"/>
  <c r="U168" i="4" s="1"/>
  <c r="M168" i="4"/>
  <c r="V168" i="4" s="1"/>
  <c r="L168" i="4"/>
  <c r="T168" i="4" s="1"/>
  <c r="H148" i="3"/>
  <c r="I148" i="3"/>
  <c r="L227" i="3"/>
  <c r="N227" i="3"/>
  <c r="O227" i="3" s="1"/>
  <c r="Q79" i="3"/>
  <c r="E226" i="3"/>
  <c r="F226" i="3" s="1"/>
  <c r="G226" i="3" s="1"/>
  <c r="M226" i="3" s="1"/>
  <c r="F117" i="1"/>
  <c r="G117" i="1" s="1"/>
  <c r="H222" i="1"/>
  <c r="J222" i="1"/>
  <c r="K222" i="1" s="1"/>
  <c r="I222" i="1"/>
  <c r="O168" i="4" l="1"/>
  <c r="I81" i="4"/>
  <c r="S81" i="4" s="1"/>
  <c r="H81" i="4"/>
  <c r="E229" i="4"/>
  <c r="F228" i="4"/>
  <c r="G228" i="4" s="1"/>
  <c r="J148" i="3"/>
  <c r="K148" i="3" s="1"/>
  <c r="H149" i="3" s="1"/>
  <c r="N228" i="3"/>
  <c r="O228" i="3" s="1"/>
  <c r="L228" i="3"/>
  <c r="R79" i="3"/>
  <c r="E227" i="3"/>
  <c r="F227" i="3" s="1"/>
  <c r="G227" i="3" s="1"/>
  <c r="M227" i="3" s="1"/>
  <c r="U134" i="3"/>
  <c r="V134" i="3"/>
  <c r="T134" i="3"/>
  <c r="D118" i="1"/>
  <c r="E118" i="1"/>
  <c r="I223" i="1"/>
  <c r="H223" i="1"/>
  <c r="J223" i="1"/>
  <c r="K223" i="1" s="1"/>
  <c r="E230" i="4" l="1"/>
  <c r="F229" i="4"/>
  <c r="G229" i="4" s="1"/>
  <c r="M169" i="4"/>
  <c r="V169" i="4" s="1"/>
  <c r="L169" i="4"/>
  <c r="T169" i="4" s="1"/>
  <c r="N169" i="4"/>
  <c r="U169" i="4" s="1"/>
  <c r="J81" i="4"/>
  <c r="Q81" i="4"/>
  <c r="I149" i="3"/>
  <c r="J149" i="3" s="1"/>
  <c r="K149" i="3" s="1"/>
  <c r="N229" i="3"/>
  <c r="O229" i="3" s="1"/>
  <c r="L229" i="3"/>
  <c r="S80" i="3"/>
  <c r="E228" i="3"/>
  <c r="F228" i="3" s="1"/>
  <c r="G228" i="3" s="1"/>
  <c r="M228" i="3" s="1"/>
  <c r="F118" i="1"/>
  <c r="G118" i="1" s="1"/>
  <c r="J224" i="1"/>
  <c r="K224" i="1" s="1"/>
  <c r="I224" i="1"/>
  <c r="H224" i="1"/>
  <c r="R81" i="4" l="1"/>
  <c r="K81" i="4"/>
  <c r="E231" i="4"/>
  <c r="F230" i="4"/>
  <c r="G230" i="4" s="1"/>
  <c r="O169" i="4"/>
  <c r="I150" i="3"/>
  <c r="H150" i="3"/>
  <c r="N230" i="3"/>
  <c r="O230" i="3" s="1"/>
  <c r="L230" i="3"/>
  <c r="Q80" i="3"/>
  <c r="E229" i="3"/>
  <c r="F229" i="3" s="1"/>
  <c r="G229" i="3" s="1"/>
  <c r="M229" i="3" s="1"/>
  <c r="T135" i="3"/>
  <c r="U135" i="3"/>
  <c r="V135" i="3"/>
  <c r="E119" i="1"/>
  <c r="D119" i="1"/>
  <c r="I225" i="1"/>
  <c r="H225" i="1"/>
  <c r="J225" i="1"/>
  <c r="K225" i="1" s="1"/>
  <c r="E232" i="4" l="1"/>
  <c r="F231" i="4"/>
  <c r="G231" i="4" s="1"/>
  <c r="L170" i="4"/>
  <c r="T170" i="4" s="1"/>
  <c r="N170" i="4"/>
  <c r="U170" i="4" s="1"/>
  <c r="M170" i="4"/>
  <c r="V170" i="4" s="1"/>
  <c r="I82" i="4"/>
  <c r="S82" i="4" s="1"/>
  <c r="H82" i="4"/>
  <c r="J150" i="3"/>
  <c r="K150" i="3" s="1"/>
  <c r="L231" i="3"/>
  <c r="N231" i="3"/>
  <c r="O231" i="3" s="1"/>
  <c r="R80" i="3"/>
  <c r="E230" i="3"/>
  <c r="F230" i="3" s="1"/>
  <c r="G230" i="3" s="1"/>
  <c r="M230" i="3" s="1"/>
  <c r="F119" i="1"/>
  <c r="G119" i="1" s="1"/>
  <c r="H226" i="1"/>
  <c r="I226" i="1"/>
  <c r="J226" i="1"/>
  <c r="K226" i="1" s="1"/>
  <c r="J82" i="4" l="1"/>
  <c r="Q82" i="4"/>
  <c r="F232" i="4"/>
  <c r="G232" i="4" s="1"/>
  <c r="E233" i="4"/>
  <c r="O170" i="4"/>
  <c r="H151" i="3"/>
  <c r="I151" i="3"/>
  <c r="N232" i="3"/>
  <c r="O232" i="3" s="1"/>
  <c r="L232" i="3"/>
  <c r="S81" i="3"/>
  <c r="E231" i="3"/>
  <c r="F231" i="3" s="1"/>
  <c r="G231" i="3" s="1"/>
  <c r="M231" i="3" s="1"/>
  <c r="V136" i="3"/>
  <c r="T136" i="3"/>
  <c r="U136" i="3"/>
  <c r="E120" i="1"/>
  <c r="D120" i="1"/>
  <c r="I227" i="1"/>
  <c r="H227" i="1"/>
  <c r="J227" i="1"/>
  <c r="K227" i="1" s="1"/>
  <c r="O171" i="4" l="1"/>
  <c r="N171" i="4"/>
  <c r="U171" i="4" s="1"/>
  <c r="M171" i="4"/>
  <c r="V171" i="4" s="1"/>
  <c r="L171" i="4"/>
  <c r="T171" i="4" s="1"/>
  <c r="R82" i="4"/>
  <c r="K82" i="4"/>
  <c r="E234" i="4"/>
  <c r="F233" i="4"/>
  <c r="G233" i="4" s="1"/>
  <c r="J151" i="3"/>
  <c r="K151" i="3" s="1"/>
  <c r="L233" i="3"/>
  <c r="N233" i="3"/>
  <c r="O233" i="3" s="1"/>
  <c r="Q81" i="3"/>
  <c r="E232" i="3"/>
  <c r="F232" i="3" s="1"/>
  <c r="G232" i="3" s="1"/>
  <c r="M232" i="3" s="1"/>
  <c r="F120" i="1"/>
  <c r="G120" i="1" s="1"/>
  <c r="J228" i="1"/>
  <c r="K228" i="1" s="1"/>
  <c r="I228" i="1"/>
  <c r="H228" i="1"/>
  <c r="N172" i="4" l="1"/>
  <c r="U172" i="4" s="1"/>
  <c r="M172" i="4"/>
  <c r="V172" i="4" s="1"/>
  <c r="L172" i="4"/>
  <c r="T172" i="4" s="1"/>
  <c r="E235" i="4"/>
  <c r="F234" i="4"/>
  <c r="G234" i="4" s="1"/>
  <c r="H83" i="4"/>
  <c r="I83" i="4"/>
  <c r="S83" i="4" s="1"/>
  <c r="I152" i="3"/>
  <c r="H152" i="3"/>
  <c r="N234" i="3"/>
  <c r="O234" i="3" s="1"/>
  <c r="L234" i="3"/>
  <c r="R81" i="3"/>
  <c r="E233" i="3"/>
  <c r="F233" i="3" s="1"/>
  <c r="G233" i="3" s="1"/>
  <c r="M233" i="3" s="1"/>
  <c r="U137" i="3"/>
  <c r="V137" i="3"/>
  <c r="T137" i="3"/>
  <c r="E121" i="1"/>
  <c r="D121" i="1"/>
  <c r="J229" i="1"/>
  <c r="K229" i="1" s="1"/>
  <c r="I229" i="1"/>
  <c r="H229" i="1"/>
  <c r="O172" i="4" l="1"/>
  <c r="J83" i="4"/>
  <c r="Q83" i="4"/>
  <c r="E236" i="4"/>
  <c r="F235" i="4"/>
  <c r="G235" i="4" s="1"/>
  <c r="J152" i="3"/>
  <c r="K152" i="3" s="1"/>
  <c r="I153" i="3" s="1"/>
  <c r="L235" i="3"/>
  <c r="N235" i="3"/>
  <c r="O235" i="3" s="1"/>
  <c r="S82" i="3"/>
  <c r="E234" i="3"/>
  <c r="F234" i="3" s="1"/>
  <c r="G234" i="3" s="1"/>
  <c r="M234" i="3" s="1"/>
  <c r="F121" i="1"/>
  <c r="G121" i="1" s="1"/>
  <c r="I230" i="1"/>
  <c r="H230" i="1"/>
  <c r="J230" i="1"/>
  <c r="K230" i="1" s="1"/>
  <c r="E237" i="4" l="1"/>
  <c r="F236" i="4"/>
  <c r="G236" i="4" s="1"/>
  <c r="M173" i="4"/>
  <c r="V173" i="4" s="1"/>
  <c r="L173" i="4"/>
  <c r="T173" i="4" s="1"/>
  <c r="O173" i="4"/>
  <c r="N173" i="4"/>
  <c r="U173" i="4" s="1"/>
  <c r="R83" i="4"/>
  <c r="K83" i="4"/>
  <c r="H153" i="3"/>
  <c r="J153" i="3" s="1"/>
  <c r="K153" i="3" s="1"/>
  <c r="I154" i="3" s="1"/>
  <c r="N236" i="3"/>
  <c r="O236" i="3" s="1"/>
  <c r="L236" i="3"/>
  <c r="Q82" i="3"/>
  <c r="E235" i="3"/>
  <c r="F235" i="3" s="1"/>
  <c r="G235" i="3" s="1"/>
  <c r="M235" i="3" s="1"/>
  <c r="U138" i="3"/>
  <c r="V138" i="3"/>
  <c r="T138" i="3"/>
  <c r="D122" i="1"/>
  <c r="E122" i="1"/>
  <c r="I231" i="1"/>
  <c r="H231" i="1"/>
  <c r="J231" i="1"/>
  <c r="K231" i="1" s="1"/>
  <c r="L174" i="4" l="1"/>
  <c r="T174" i="4" s="1"/>
  <c r="O174" i="4"/>
  <c r="N174" i="4"/>
  <c r="U174" i="4" s="1"/>
  <c r="M174" i="4"/>
  <c r="V174" i="4" s="1"/>
  <c r="E238" i="4"/>
  <c r="F237" i="4"/>
  <c r="G237" i="4" s="1"/>
  <c r="I84" i="4"/>
  <c r="S84" i="4" s="1"/>
  <c r="H84" i="4"/>
  <c r="H154" i="3"/>
  <c r="J154" i="3" s="1"/>
  <c r="K154" i="3" s="1"/>
  <c r="I155" i="3" s="1"/>
  <c r="L237" i="3"/>
  <c r="N237" i="3"/>
  <c r="O237" i="3" s="1"/>
  <c r="R82" i="3"/>
  <c r="E236" i="3"/>
  <c r="F236" i="3" s="1"/>
  <c r="G236" i="3" s="1"/>
  <c r="M236" i="3" s="1"/>
  <c r="T139" i="3"/>
  <c r="U139" i="3"/>
  <c r="V139" i="3"/>
  <c r="F122" i="1"/>
  <c r="G122" i="1" s="1"/>
  <c r="J232" i="1"/>
  <c r="K232" i="1" s="1"/>
  <c r="I232" i="1"/>
  <c r="H232" i="1"/>
  <c r="J84" i="4" l="1"/>
  <c r="Q84" i="4"/>
  <c r="E239" i="4"/>
  <c r="F238" i="4"/>
  <c r="G238" i="4" s="1"/>
  <c r="O175" i="4"/>
  <c r="N175" i="4"/>
  <c r="U175" i="4" s="1"/>
  <c r="M175" i="4"/>
  <c r="V175" i="4" s="1"/>
  <c r="L175" i="4"/>
  <c r="T175" i="4" s="1"/>
  <c r="H155" i="3"/>
  <c r="J155" i="3" s="1"/>
  <c r="K155" i="3" s="1"/>
  <c r="I156" i="3" s="1"/>
  <c r="N238" i="3"/>
  <c r="O238" i="3" s="1"/>
  <c r="L238" i="3"/>
  <c r="S83" i="3"/>
  <c r="E237" i="3"/>
  <c r="F237" i="3" s="1"/>
  <c r="G237" i="3" s="1"/>
  <c r="M237" i="3" s="1"/>
  <c r="E123" i="1"/>
  <c r="D123" i="1"/>
  <c r="I233" i="1"/>
  <c r="H233" i="1"/>
  <c r="J233" i="1"/>
  <c r="K233" i="1" s="1"/>
  <c r="N176" i="4" l="1"/>
  <c r="U176" i="4" s="1"/>
  <c r="M176" i="4"/>
  <c r="V176" i="4" s="1"/>
  <c r="L176" i="4"/>
  <c r="T176" i="4" s="1"/>
  <c r="R84" i="4"/>
  <c r="K84" i="4"/>
  <c r="E240" i="4"/>
  <c r="F239" i="4"/>
  <c r="G239" i="4" s="1"/>
  <c r="H156" i="3"/>
  <c r="J156" i="3" s="1"/>
  <c r="K156" i="3" s="1"/>
  <c r="I157" i="3" s="1"/>
  <c r="L239" i="3"/>
  <c r="N239" i="3"/>
  <c r="O239" i="3"/>
  <c r="H157" i="3"/>
  <c r="Q83" i="3"/>
  <c r="E238" i="3"/>
  <c r="F238" i="3" s="1"/>
  <c r="G238" i="3" s="1"/>
  <c r="M238" i="3" s="1"/>
  <c r="V140" i="3"/>
  <c r="T140" i="3"/>
  <c r="U140" i="3"/>
  <c r="F123" i="1"/>
  <c r="G123" i="1" s="1"/>
  <c r="H234" i="1"/>
  <c r="I234" i="1"/>
  <c r="J234" i="1"/>
  <c r="K234" i="1" s="1"/>
  <c r="O176" i="4" l="1"/>
  <c r="E241" i="4"/>
  <c r="F240" i="4"/>
  <c r="G240" i="4" s="1"/>
  <c r="H85" i="4"/>
  <c r="I85" i="4"/>
  <c r="S85" i="4" s="1"/>
  <c r="N240" i="3"/>
  <c r="O240" i="3" s="1"/>
  <c r="L240" i="3"/>
  <c r="J157" i="3"/>
  <c r="K157" i="3" s="1"/>
  <c r="R83" i="3"/>
  <c r="E239" i="3"/>
  <c r="F239" i="3" s="1"/>
  <c r="G239" i="3" s="1"/>
  <c r="M239" i="3" s="1"/>
  <c r="D124" i="1"/>
  <c r="E124" i="1"/>
  <c r="J235" i="1"/>
  <c r="K235" i="1" s="1"/>
  <c r="H235" i="1"/>
  <c r="I235" i="1"/>
  <c r="M177" i="4" l="1"/>
  <c r="V177" i="4" s="1"/>
  <c r="L177" i="4"/>
  <c r="T177" i="4" s="1"/>
  <c r="N177" i="4"/>
  <c r="U177" i="4" s="1"/>
  <c r="O177" i="4"/>
  <c r="J85" i="4"/>
  <c r="Q85" i="4"/>
  <c r="E242" i="4"/>
  <c r="F241" i="4"/>
  <c r="G241" i="4" s="1"/>
  <c r="L241" i="3"/>
  <c r="N241" i="3"/>
  <c r="O241" i="3" s="1"/>
  <c r="I158" i="3"/>
  <c r="H158" i="3"/>
  <c r="S84" i="3"/>
  <c r="E240" i="3"/>
  <c r="F240" i="3" s="1"/>
  <c r="G240" i="3" s="1"/>
  <c r="M240" i="3" s="1"/>
  <c r="U141" i="3"/>
  <c r="V141" i="3"/>
  <c r="T141" i="3"/>
  <c r="F124" i="1"/>
  <c r="G124" i="1" s="1"/>
  <c r="J236" i="1"/>
  <c r="K236" i="1" s="1"/>
  <c r="I236" i="1"/>
  <c r="H236" i="1"/>
  <c r="R85" i="4" l="1"/>
  <c r="K85" i="4"/>
  <c r="L178" i="4"/>
  <c r="T178" i="4" s="1"/>
  <c r="N178" i="4"/>
  <c r="U178" i="4" s="1"/>
  <c r="M178" i="4"/>
  <c r="V178" i="4" s="1"/>
  <c r="E243" i="4"/>
  <c r="F242" i="4"/>
  <c r="G242" i="4" s="1"/>
  <c r="N242" i="3"/>
  <c r="O242" i="3" s="1"/>
  <c r="L242" i="3"/>
  <c r="J158" i="3"/>
  <c r="K158" i="3" s="1"/>
  <c r="Q84" i="3"/>
  <c r="E241" i="3"/>
  <c r="F241" i="3" s="1"/>
  <c r="G241" i="3" s="1"/>
  <c r="M241" i="3" s="1"/>
  <c r="D125" i="1"/>
  <c r="E125" i="1"/>
  <c r="I237" i="1"/>
  <c r="H237" i="1"/>
  <c r="J237" i="1"/>
  <c r="K237" i="1" s="1"/>
  <c r="O178" i="4" l="1"/>
  <c r="E244" i="4"/>
  <c r="F243" i="4"/>
  <c r="G243" i="4" s="1"/>
  <c r="I86" i="4"/>
  <c r="S86" i="4" s="1"/>
  <c r="H86" i="4"/>
  <c r="L243" i="3"/>
  <c r="N243" i="3"/>
  <c r="O243" i="3" s="1"/>
  <c r="H159" i="3"/>
  <c r="I159" i="3"/>
  <c r="R84" i="3"/>
  <c r="E242" i="3"/>
  <c r="F242" i="3" s="1"/>
  <c r="G242" i="3" s="1"/>
  <c r="M242" i="3" s="1"/>
  <c r="U142" i="3"/>
  <c r="V142" i="3"/>
  <c r="T142" i="3"/>
  <c r="F125" i="1"/>
  <c r="G125" i="1" s="1"/>
  <c r="J238" i="1"/>
  <c r="K238" i="1" s="1"/>
  <c r="I238" i="1"/>
  <c r="H238" i="1"/>
  <c r="J86" i="4" l="1"/>
  <c r="Q86" i="4"/>
  <c r="N179" i="4"/>
  <c r="U179" i="4" s="1"/>
  <c r="L179" i="4"/>
  <c r="T179" i="4" s="1"/>
  <c r="M179" i="4"/>
  <c r="V179" i="4" s="1"/>
  <c r="E245" i="4"/>
  <c r="F244" i="4"/>
  <c r="G244" i="4" s="1"/>
  <c r="N244" i="3"/>
  <c r="O244" i="3" s="1"/>
  <c r="L244" i="3"/>
  <c r="J159" i="3"/>
  <c r="K159" i="3" s="1"/>
  <c r="S85" i="3"/>
  <c r="E243" i="3"/>
  <c r="F243" i="3" s="1"/>
  <c r="G243" i="3" s="1"/>
  <c r="M243" i="3" s="1"/>
  <c r="D126" i="1"/>
  <c r="E126" i="1"/>
  <c r="I239" i="1"/>
  <c r="J239" i="1"/>
  <c r="H239" i="1"/>
  <c r="K239" i="1"/>
  <c r="R86" i="4" l="1"/>
  <c r="K86" i="4"/>
  <c r="E246" i="4"/>
  <c r="F245" i="4"/>
  <c r="G245" i="4" s="1"/>
  <c r="O179" i="4"/>
  <c r="L245" i="3"/>
  <c r="N245" i="3"/>
  <c r="O245" i="3" s="1"/>
  <c r="I160" i="3"/>
  <c r="H160" i="3"/>
  <c r="Q85" i="3"/>
  <c r="E244" i="3"/>
  <c r="F244" i="3" s="1"/>
  <c r="G244" i="3" s="1"/>
  <c r="M244" i="3" s="1"/>
  <c r="T143" i="3"/>
  <c r="U143" i="3"/>
  <c r="V143" i="3"/>
  <c r="F126" i="1"/>
  <c r="G126" i="1" s="1"/>
  <c r="J240" i="1"/>
  <c r="K240" i="1" s="1"/>
  <c r="H240" i="1"/>
  <c r="I240" i="1"/>
  <c r="N180" i="4" l="1"/>
  <c r="U180" i="4" s="1"/>
  <c r="M180" i="4"/>
  <c r="V180" i="4" s="1"/>
  <c r="L180" i="4"/>
  <c r="T180" i="4" s="1"/>
  <c r="E247" i="4"/>
  <c r="F246" i="4"/>
  <c r="G246" i="4" s="1"/>
  <c r="H87" i="4"/>
  <c r="I87" i="4"/>
  <c r="S87" i="4" s="1"/>
  <c r="N246" i="3"/>
  <c r="O246" i="3" s="1"/>
  <c r="L246" i="3"/>
  <c r="J160" i="3"/>
  <c r="K160" i="3" s="1"/>
  <c r="R85" i="3"/>
  <c r="E245" i="3"/>
  <c r="F245" i="3" s="1"/>
  <c r="G245" i="3" s="1"/>
  <c r="M245" i="3" s="1"/>
  <c r="D127" i="1"/>
  <c r="E127" i="1"/>
  <c r="J241" i="1"/>
  <c r="K241" i="1" s="1"/>
  <c r="I241" i="1"/>
  <c r="H241" i="1"/>
  <c r="E248" i="4" l="1"/>
  <c r="F247" i="4"/>
  <c r="G247" i="4" s="1"/>
  <c r="J87" i="4"/>
  <c r="Q87" i="4"/>
  <c r="O180" i="4"/>
  <c r="L247" i="3"/>
  <c r="N247" i="3"/>
  <c r="O247" i="3" s="1"/>
  <c r="I161" i="3"/>
  <c r="H161" i="3"/>
  <c r="S86" i="3"/>
  <c r="E246" i="3"/>
  <c r="F246" i="3" s="1"/>
  <c r="G246" i="3" s="1"/>
  <c r="M246" i="3" s="1"/>
  <c r="V144" i="3"/>
  <c r="T144" i="3"/>
  <c r="U144" i="3"/>
  <c r="F127" i="1"/>
  <c r="G127" i="1" s="1"/>
  <c r="H242" i="1"/>
  <c r="I242" i="1"/>
  <c r="J242" i="1"/>
  <c r="K242" i="1" s="1"/>
  <c r="M181" i="4" l="1"/>
  <c r="V181" i="4" s="1"/>
  <c r="L181" i="4"/>
  <c r="T181" i="4" s="1"/>
  <c r="N181" i="4"/>
  <c r="U181" i="4" s="1"/>
  <c r="E249" i="4"/>
  <c r="F248" i="4"/>
  <c r="G248" i="4" s="1"/>
  <c r="R87" i="4"/>
  <c r="K87" i="4"/>
  <c r="J161" i="3"/>
  <c r="K161" i="3" s="1"/>
  <c r="I162" i="3" s="1"/>
  <c r="N248" i="3"/>
  <c r="O248" i="3" s="1"/>
  <c r="L248" i="3"/>
  <c r="Q86" i="3"/>
  <c r="E247" i="3"/>
  <c r="F247" i="3" s="1"/>
  <c r="G247" i="3" s="1"/>
  <c r="M247" i="3" s="1"/>
  <c r="D128" i="1"/>
  <c r="E128" i="1"/>
  <c r="I243" i="1"/>
  <c r="J243" i="1"/>
  <c r="H243" i="1"/>
  <c r="K243" i="1"/>
  <c r="E250" i="4" l="1"/>
  <c r="F249" i="4"/>
  <c r="G249" i="4" s="1"/>
  <c r="H88" i="4"/>
  <c r="I88" i="4"/>
  <c r="S88" i="4" s="1"/>
  <c r="O181" i="4"/>
  <c r="H162" i="3"/>
  <c r="J162" i="3" s="1"/>
  <c r="K162" i="3" s="1"/>
  <c r="H163" i="3" s="1"/>
  <c r="L249" i="3"/>
  <c r="N249" i="3"/>
  <c r="O249" i="3" s="1"/>
  <c r="R86" i="3"/>
  <c r="E248" i="3"/>
  <c r="F248" i="3" s="1"/>
  <c r="G248" i="3" s="1"/>
  <c r="M248" i="3" s="1"/>
  <c r="U145" i="3"/>
  <c r="V145" i="3"/>
  <c r="T145" i="3"/>
  <c r="F128" i="1"/>
  <c r="G128" i="1" s="1"/>
  <c r="I244" i="1"/>
  <c r="H244" i="1"/>
  <c r="J244" i="1"/>
  <c r="K244" i="1" s="1"/>
  <c r="L182" i="4" l="1"/>
  <c r="T182" i="4" s="1"/>
  <c r="O182" i="4"/>
  <c r="N182" i="4"/>
  <c r="U182" i="4" s="1"/>
  <c r="M182" i="4"/>
  <c r="V182" i="4" s="1"/>
  <c r="E251" i="4"/>
  <c r="F250" i="4"/>
  <c r="G250" i="4" s="1"/>
  <c r="J88" i="4"/>
  <c r="Q88" i="4"/>
  <c r="I163" i="3"/>
  <c r="J163" i="3" s="1"/>
  <c r="K163" i="3" s="1"/>
  <c r="N250" i="3"/>
  <c r="O250" i="3" s="1"/>
  <c r="L250" i="3"/>
  <c r="S87" i="3"/>
  <c r="E249" i="3"/>
  <c r="F249" i="3" s="1"/>
  <c r="G249" i="3" s="1"/>
  <c r="M249" i="3" s="1"/>
  <c r="U146" i="3"/>
  <c r="V146" i="3"/>
  <c r="T146" i="3"/>
  <c r="E129" i="1"/>
  <c r="D129" i="1"/>
  <c r="J245" i="1"/>
  <c r="K245" i="1" s="1"/>
  <c r="I245" i="1"/>
  <c r="H245" i="1"/>
  <c r="R88" i="4" l="1"/>
  <c r="K88" i="4"/>
  <c r="E252" i="4"/>
  <c r="F251" i="4"/>
  <c r="G251" i="4" s="1"/>
  <c r="O183" i="4"/>
  <c r="N183" i="4"/>
  <c r="U183" i="4" s="1"/>
  <c r="M183" i="4"/>
  <c r="V183" i="4" s="1"/>
  <c r="L183" i="4"/>
  <c r="T183" i="4" s="1"/>
  <c r="L251" i="3"/>
  <c r="N251" i="3"/>
  <c r="O251" i="3" s="1"/>
  <c r="I164" i="3"/>
  <c r="H164" i="3"/>
  <c r="Q87" i="3"/>
  <c r="E250" i="3"/>
  <c r="F250" i="3" s="1"/>
  <c r="G250" i="3" s="1"/>
  <c r="M250" i="3" s="1"/>
  <c r="F129" i="1"/>
  <c r="G129" i="1" s="1"/>
  <c r="I246" i="1"/>
  <c r="H246" i="1"/>
  <c r="J246" i="1"/>
  <c r="K246" i="1" s="1"/>
  <c r="E253" i="4" l="1"/>
  <c r="F252" i="4"/>
  <c r="G252" i="4" s="1"/>
  <c r="N184" i="4"/>
  <c r="U184" i="4" s="1"/>
  <c r="M184" i="4"/>
  <c r="V184" i="4" s="1"/>
  <c r="L184" i="4"/>
  <c r="T184" i="4" s="1"/>
  <c r="O184" i="4"/>
  <c r="I89" i="4"/>
  <c r="S89" i="4" s="1"/>
  <c r="H89" i="4"/>
  <c r="N252" i="3"/>
  <c r="O252" i="3" s="1"/>
  <c r="L252" i="3"/>
  <c r="J164" i="3"/>
  <c r="K164" i="3" s="1"/>
  <c r="R87" i="3"/>
  <c r="E251" i="3"/>
  <c r="F251" i="3" s="1"/>
  <c r="G251" i="3" s="1"/>
  <c r="M251" i="3" s="1"/>
  <c r="T147" i="3"/>
  <c r="U147" i="3"/>
  <c r="V147" i="3"/>
  <c r="E130" i="1"/>
  <c r="D130" i="1"/>
  <c r="I247" i="1"/>
  <c r="H247" i="1"/>
  <c r="J247" i="1"/>
  <c r="K247" i="1" s="1"/>
  <c r="E254" i="4" l="1"/>
  <c r="F253" i="4"/>
  <c r="G253" i="4" s="1"/>
  <c r="J89" i="4"/>
  <c r="Q89" i="4"/>
  <c r="M185" i="4"/>
  <c r="V185" i="4" s="1"/>
  <c r="L185" i="4"/>
  <c r="T185" i="4" s="1"/>
  <c r="N185" i="4"/>
  <c r="U185" i="4" s="1"/>
  <c r="L253" i="3"/>
  <c r="N253" i="3"/>
  <c r="O253" i="3" s="1"/>
  <c r="H165" i="3"/>
  <c r="I165" i="3"/>
  <c r="S88" i="3"/>
  <c r="E252" i="3"/>
  <c r="F252" i="3" s="1"/>
  <c r="G252" i="3" s="1"/>
  <c r="M252" i="3" s="1"/>
  <c r="F130" i="1"/>
  <c r="G130" i="1" s="1"/>
  <c r="H248" i="1"/>
  <c r="I248" i="1"/>
  <c r="J248" i="1"/>
  <c r="K248" i="1" s="1"/>
  <c r="F254" i="4" l="1"/>
  <c r="G254" i="4" s="1"/>
  <c r="E255" i="4"/>
  <c r="O185" i="4"/>
  <c r="R89" i="4"/>
  <c r="K89" i="4"/>
  <c r="N254" i="3"/>
  <c r="O254" i="3" s="1"/>
  <c r="L254" i="3"/>
  <c r="J165" i="3"/>
  <c r="K165" i="3" s="1"/>
  <c r="Q88" i="3"/>
  <c r="E253" i="3"/>
  <c r="F253" i="3" s="1"/>
  <c r="G253" i="3" s="1"/>
  <c r="M253" i="3" s="1"/>
  <c r="V148" i="3"/>
  <c r="T148" i="3"/>
  <c r="U148" i="3"/>
  <c r="E131" i="1"/>
  <c r="D131" i="1"/>
  <c r="I249" i="1"/>
  <c r="H249" i="1"/>
  <c r="J249" i="1"/>
  <c r="K249" i="1" s="1"/>
  <c r="I90" i="4" l="1"/>
  <c r="S90" i="4" s="1"/>
  <c r="H90" i="4"/>
  <c r="L186" i="4"/>
  <c r="T186" i="4" s="1"/>
  <c r="O186" i="4"/>
  <c r="N186" i="4"/>
  <c r="U186" i="4" s="1"/>
  <c r="M186" i="4"/>
  <c r="V186" i="4" s="1"/>
  <c r="E256" i="4"/>
  <c r="F255" i="4"/>
  <c r="G255" i="4" s="1"/>
  <c r="L255" i="3"/>
  <c r="N255" i="3"/>
  <c r="O255" i="3" s="1"/>
  <c r="I166" i="3"/>
  <c r="H166" i="3"/>
  <c r="R88" i="3"/>
  <c r="E254" i="3"/>
  <c r="F254" i="3" s="1"/>
  <c r="G254" i="3" s="1"/>
  <c r="M254" i="3" s="1"/>
  <c r="F131" i="1"/>
  <c r="G131" i="1" s="1"/>
  <c r="J250" i="1"/>
  <c r="K250" i="1" s="1"/>
  <c r="H250" i="1"/>
  <c r="I250" i="1"/>
  <c r="O187" i="4" l="1"/>
  <c r="N187" i="4"/>
  <c r="U187" i="4" s="1"/>
  <c r="M187" i="4"/>
  <c r="V187" i="4" s="1"/>
  <c r="L187" i="4"/>
  <c r="T187" i="4" s="1"/>
  <c r="E257" i="4"/>
  <c r="F256" i="4"/>
  <c r="G256" i="4" s="1"/>
  <c r="J90" i="4"/>
  <c r="Q90" i="4"/>
  <c r="N256" i="3"/>
  <c r="O256" i="3" s="1"/>
  <c r="L256" i="3"/>
  <c r="J166" i="3"/>
  <c r="K166" i="3" s="1"/>
  <c r="S89" i="3"/>
  <c r="E255" i="3"/>
  <c r="F255" i="3" s="1"/>
  <c r="G255" i="3" s="1"/>
  <c r="M255" i="3" s="1"/>
  <c r="U149" i="3"/>
  <c r="V149" i="3"/>
  <c r="T149" i="3"/>
  <c r="E132" i="1"/>
  <c r="D132" i="1"/>
  <c r="I251" i="1"/>
  <c r="H251" i="1"/>
  <c r="J251" i="1"/>
  <c r="K251" i="1" s="1"/>
  <c r="E258" i="4" l="1"/>
  <c r="F257" i="4"/>
  <c r="G257" i="4" s="1"/>
  <c r="N188" i="4"/>
  <c r="U188" i="4" s="1"/>
  <c r="M188" i="4"/>
  <c r="V188" i="4" s="1"/>
  <c r="O188" i="4"/>
  <c r="L188" i="4"/>
  <c r="T188" i="4" s="1"/>
  <c r="R90" i="4"/>
  <c r="K90" i="4"/>
  <c r="L257" i="3"/>
  <c r="N257" i="3"/>
  <c r="O257" i="3" s="1"/>
  <c r="H167" i="3"/>
  <c r="I167" i="3"/>
  <c r="Q89" i="3"/>
  <c r="E256" i="3"/>
  <c r="F256" i="3" s="1"/>
  <c r="G256" i="3" s="1"/>
  <c r="M256" i="3" s="1"/>
  <c r="U150" i="3"/>
  <c r="V150" i="3"/>
  <c r="T150" i="3"/>
  <c r="F132" i="1"/>
  <c r="G132" i="1" s="1"/>
  <c r="I252" i="1"/>
  <c r="H252" i="1"/>
  <c r="J252" i="1"/>
  <c r="K252" i="1" s="1"/>
  <c r="M189" i="4" l="1"/>
  <c r="V189" i="4" s="1"/>
  <c r="L189" i="4"/>
  <c r="T189" i="4" s="1"/>
  <c r="N189" i="4"/>
  <c r="U189" i="4" s="1"/>
  <c r="F258" i="4"/>
  <c r="G258" i="4" s="1"/>
  <c r="E259" i="4"/>
  <c r="H91" i="4"/>
  <c r="I91" i="4"/>
  <c r="S91" i="4" s="1"/>
  <c r="N258" i="3"/>
  <c r="O258" i="3" s="1"/>
  <c r="L258" i="3"/>
  <c r="J167" i="3"/>
  <c r="K167" i="3" s="1"/>
  <c r="R89" i="3"/>
  <c r="E257" i="3"/>
  <c r="F257" i="3" s="1"/>
  <c r="G257" i="3" s="1"/>
  <c r="M257" i="3" s="1"/>
  <c r="E133" i="1"/>
  <c r="D133" i="1"/>
  <c r="I253" i="1"/>
  <c r="H253" i="1"/>
  <c r="J253" i="1"/>
  <c r="K253" i="1" s="1"/>
  <c r="J91" i="4" l="1"/>
  <c r="Q91" i="4"/>
  <c r="O189" i="4"/>
  <c r="F259" i="4"/>
  <c r="G259" i="4" s="1"/>
  <c r="E260" i="4"/>
  <c r="L259" i="3"/>
  <c r="N259" i="3"/>
  <c r="O259" i="3" s="1"/>
  <c r="I168" i="3"/>
  <c r="H168" i="3"/>
  <c r="S90" i="3"/>
  <c r="E258" i="3"/>
  <c r="F258" i="3" s="1"/>
  <c r="G258" i="3" s="1"/>
  <c r="M258" i="3" s="1"/>
  <c r="T151" i="3"/>
  <c r="U151" i="3"/>
  <c r="V151" i="3"/>
  <c r="F133" i="1"/>
  <c r="G133" i="1" s="1"/>
  <c r="I254" i="1"/>
  <c r="J254" i="1"/>
  <c r="H254" i="1"/>
  <c r="K254" i="1"/>
  <c r="E261" i="4" l="1"/>
  <c r="F260" i="4"/>
  <c r="G260" i="4" s="1"/>
  <c r="R91" i="4"/>
  <c r="K91" i="4"/>
  <c r="L190" i="4"/>
  <c r="T190" i="4" s="1"/>
  <c r="O190" i="4"/>
  <c r="N190" i="4"/>
  <c r="U190" i="4" s="1"/>
  <c r="M190" i="4"/>
  <c r="V190" i="4" s="1"/>
  <c r="N260" i="3"/>
  <c r="O260" i="3" s="1"/>
  <c r="L260" i="3"/>
  <c r="J168" i="3"/>
  <c r="K168" i="3" s="1"/>
  <c r="Q90" i="3"/>
  <c r="E259" i="3"/>
  <c r="F259" i="3" s="1"/>
  <c r="G259" i="3" s="1"/>
  <c r="M259" i="3" s="1"/>
  <c r="D134" i="1"/>
  <c r="E134" i="1"/>
  <c r="I255" i="1"/>
  <c r="H255" i="1"/>
  <c r="J255" i="1"/>
  <c r="K255" i="1" s="1"/>
  <c r="N191" i="4" l="1"/>
  <c r="U191" i="4" s="1"/>
  <c r="M191" i="4"/>
  <c r="V191" i="4" s="1"/>
  <c r="L191" i="4"/>
  <c r="T191" i="4" s="1"/>
  <c r="E262" i="4"/>
  <c r="F261" i="4"/>
  <c r="G261" i="4" s="1"/>
  <c r="I92" i="4"/>
  <c r="S92" i="4" s="1"/>
  <c r="H92" i="4"/>
  <c r="L261" i="3"/>
  <c r="N261" i="3"/>
  <c r="O261" i="3" s="1"/>
  <c r="I169" i="3"/>
  <c r="H169" i="3"/>
  <c r="R90" i="3"/>
  <c r="E260" i="3"/>
  <c r="F260" i="3" s="1"/>
  <c r="G260" i="3" s="1"/>
  <c r="M260" i="3" s="1"/>
  <c r="V152" i="3"/>
  <c r="T152" i="3"/>
  <c r="U152" i="3"/>
  <c r="F134" i="1"/>
  <c r="G134" i="1" s="1"/>
  <c r="J256" i="1"/>
  <c r="K256" i="1" s="1"/>
  <c r="H256" i="1"/>
  <c r="I256" i="1"/>
  <c r="J92" i="4" l="1"/>
  <c r="Q92" i="4"/>
  <c r="E263" i="4"/>
  <c r="F262" i="4"/>
  <c r="G262" i="4" s="1"/>
  <c r="O191" i="4"/>
  <c r="J169" i="3"/>
  <c r="K169" i="3" s="1"/>
  <c r="H170" i="3" s="1"/>
  <c r="N262" i="3"/>
  <c r="O262" i="3" s="1"/>
  <c r="L262" i="3"/>
  <c r="S91" i="3"/>
  <c r="E261" i="3"/>
  <c r="F261" i="3" s="1"/>
  <c r="G261" i="3" s="1"/>
  <c r="M261" i="3" s="1"/>
  <c r="D135" i="1"/>
  <c r="E135" i="1"/>
  <c r="I257" i="1"/>
  <c r="H257" i="1"/>
  <c r="J257" i="1"/>
  <c r="K257" i="1" s="1"/>
  <c r="N192" i="4" l="1"/>
  <c r="U192" i="4" s="1"/>
  <c r="M192" i="4"/>
  <c r="V192" i="4" s="1"/>
  <c r="L192" i="4"/>
  <c r="T192" i="4" s="1"/>
  <c r="R92" i="4"/>
  <c r="K92" i="4"/>
  <c r="E264" i="4"/>
  <c r="F263" i="4"/>
  <c r="G263" i="4" s="1"/>
  <c r="I170" i="3"/>
  <c r="J170" i="3" s="1"/>
  <c r="K170" i="3" s="1"/>
  <c r="H171" i="3" s="1"/>
  <c r="L263" i="3"/>
  <c r="N263" i="3"/>
  <c r="O263" i="3" s="1"/>
  <c r="Q91" i="3"/>
  <c r="E262" i="3"/>
  <c r="F262" i="3" s="1"/>
  <c r="G262" i="3" s="1"/>
  <c r="M262" i="3" s="1"/>
  <c r="U153" i="3"/>
  <c r="V153" i="3"/>
  <c r="T153" i="3"/>
  <c r="F135" i="1"/>
  <c r="G135" i="1" s="1"/>
  <c r="H258" i="1"/>
  <c r="I258" i="1"/>
  <c r="J258" i="1"/>
  <c r="K258" i="1" s="1"/>
  <c r="H93" i="4" l="1"/>
  <c r="I93" i="4"/>
  <c r="S93" i="4" s="1"/>
  <c r="O192" i="4"/>
  <c r="E265" i="4"/>
  <c r="F264" i="4"/>
  <c r="G264" i="4" s="1"/>
  <c r="I171" i="3"/>
  <c r="J171" i="3" s="1"/>
  <c r="K171" i="3" s="1"/>
  <c r="N264" i="3"/>
  <c r="O264" i="3" s="1"/>
  <c r="L264" i="3"/>
  <c r="R91" i="3"/>
  <c r="E263" i="3"/>
  <c r="F263" i="3" s="1"/>
  <c r="G263" i="3" s="1"/>
  <c r="M263" i="3" s="1"/>
  <c r="D136" i="1"/>
  <c r="E136" i="1"/>
  <c r="I259" i="1"/>
  <c r="H259" i="1"/>
  <c r="J259" i="1"/>
  <c r="K259" i="1" s="1"/>
  <c r="E266" i="4" l="1"/>
  <c r="F265" i="4"/>
  <c r="G265" i="4" s="1"/>
  <c r="M193" i="4"/>
  <c r="V193" i="4" s="1"/>
  <c r="L193" i="4"/>
  <c r="T193" i="4" s="1"/>
  <c r="N193" i="4"/>
  <c r="U193" i="4" s="1"/>
  <c r="J93" i="4"/>
  <c r="Q93" i="4"/>
  <c r="L265" i="3"/>
  <c r="N265" i="3"/>
  <c r="O265" i="3" s="1"/>
  <c r="I172" i="3"/>
  <c r="H172" i="3"/>
  <c r="S92" i="3"/>
  <c r="E264" i="3"/>
  <c r="F264" i="3" s="1"/>
  <c r="G264" i="3" s="1"/>
  <c r="M264" i="3" s="1"/>
  <c r="U154" i="3"/>
  <c r="V154" i="3"/>
  <c r="T154" i="3"/>
  <c r="F136" i="1"/>
  <c r="G136" i="1" s="1"/>
  <c r="I260" i="1"/>
  <c r="H260" i="1"/>
  <c r="J260" i="1"/>
  <c r="K260" i="1" s="1"/>
  <c r="O193" i="4" l="1"/>
  <c r="F266" i="4"/>
  <c r="G266" i="4" s="1"/>
  <c r="E267" i="4"/>
  <c r="R93" i="4"/>
  <c r="K93" i="4"/>
  <c r="J172" i="3"/>
  <c r="K172" i="3" s="1"/>
  <c r="H173" i="3" s="1"/>
  <c r="N266" i="3"/>
  <c r="O266" i="3" s="1"/>
  <c r="L266" i="3"/>
  <c r="Q92" i="3"/>
  <c r="E265" i="3"/>
  <c r="F265" i="3" s="1"/>
  <c r="G265" i="3" s="1"/>
  <c r="M265" i="3" s="1"/>
  <c r="T155" i="3"/>
  <c r="U155" i="3"/>
  <c r="V155" i="3"/>
  <c r="E137" i="1"/>
  <c r="D137" i="1"/>
  <c r="I261" i="1"/>
  <c r="H261" i="1"/>
  <c r="J261" i="1"/>
  <c r="K261" i="1" s="1"/>
  <c r="I94" i="4" l="1"/>
  <c r="S94" i="4" s="1"/>
  <c r="H94" i="4"/>
  <c r="L194" i="4"/>
  <c r="T194" i="4" s="1"/>
  <c r="O194" i="4"/>
  <c r="M194" i="4"/>
  <c r="V194" i="4" s="1"/>
  <c r="N194" i="4"/>
  <c r="U194" i="4" s="1"/>
  <c r="E268" i="4"/>
  <c r="F267" i="4"/>
  <c r="G267" i="4" s="1"/>
  <c r="I173" i="3"/>
  <c r="J173" i="3" s="1"/>
  <c r="K173" i="3" s="1"/>
  <c r="L267" i="3"/>
  <c r="N267" i="3"/>
  <c r="O267" i="3" s="1"/>
  <c r="R92" i="3"/>
  <c r="E266" i="3"/>
  <c r="F266" i="3" s="1"/>
  <c r="G266" i="3" s="1"/>
  <c r="M266" i="3" s="1"/>
  <c r="V156" i="3"/>
  <c r="T156" i="3"/>
  <c r="U156" i="3"/>
  <c r="F137" i="1"/>
  <c r="G137" i="1" s="1"/>
  <c r="J262" i="1"/>
  <c r="K262" i="1" s="1"/>
  <c r="I262" i="1"/>
  <c r="H262" i="1"/>
  <c r="E269" i="4" l="1"/>
  <c r="F268" i="4"/>
  <c r="G268" i="4" s="1"/>
  <c r="J94" i="4"/>
  <c r="Q94" i="4"/>
  <c r="O195" i="4"/>
  <c r="N195" i="4"/>
  <c r="U195" i="4" s="1"/>
  <c r="M195" i="4"/>
  <c r="V195" i="4" s="1"/>
  <c r="L195" i="4"/>
  <c r="T195" i="4" s="1"/>
  <c r="N268" i="3"/>
  <c r="O268" i="3" s="1"/>
  <c r="L268" i="3"/>
  <c r="I174" i="3"/>
  <c r="H174" i="3"/>
  <c r="S93" i="3"/>
  <c r="E267" i="3"/>
  <c r="F267" i="3" s="1"/>
  <c r="G267" i="3" s="1"/>
  <c r="M267" i="3" s="1"/>
  <c r="D138" i="1"/>
  <c r="E138" i="1"/>
  <c r="I263" i="1"/>
  <c r="H263" i="1"/>
  <c r="J263" i="1"/>
  <c r="K263" i="1" s="1"/>
  <c r="N196" i="4" l="1"/>
  <c r="U196" i="4" s="1"/>
  <c r="M196" i="4"/>
  <c r="V196" i="4" s="1"/>
  <c r="L196" i="4"/>
  <c r="T196" i="4" s="1"/>
  <c r="E270" i="4"/>
  <c r="F269" i="4"/>
  <c r="G269" i="4" s="1"/>
  <c r="R94" i="4"/>
  <c r="K94" i="4"/>
  <c r="L269" i="3"/>
  <c r="N269" i="3"/>
  <c r="O269" i="3" s="1"/>
  <c r="J174" i="3"/>
  <c r="K174" i="3" s="1"/>
  <c r="Q93" i="3"/>
  <c r="E268" i="3"/>
  <c r="F268" i="3" s="1"/>
  <c r="G268" i="3" s="1"/>
  <c r="M268" i="3" s="1"/>
  <c r="U157" i="3"/>
  <c r="V157" i="3"/>
  <c r="T157" i="3"/>
  <c r="F138" i="1"/>
  <c r="G138" i="1" s="1"/>
  <c r="H264" i="1"/>
  <c r="J264" i="1"/>
  <c r="K264" i="1" s="1"/>
  <c r="I264" i="1"/>
  <c r="E271" i="4" l="1"/>
  <c r="F270" i="4"/>
  <c r="G270" i="4" s="1"/>
  <c r="H95" i="4"/>
  <c r="I95" i="4"/>
  <c r="S95" i="4" s="1"/>
  <c r="O196" i="4"/>
  <c r="N270" i="3"/>
  <c r="O270" i="3" s="1"/>
  <c r="L270" i="3"/>
  <c r="H175" i="3"/>
  <c r="I175" i="3"/>
  <c r="R93" i="3"/>
  <c r="E269" i="3"/>
  <c r="F269" i="3" s="1"/>
  <c r="G269" i="3" s="1"/>
  <c r="M269" i="3" s="1"/>
  <c r="E139" i="1"/>
  <c r="D139" i="1"/>
  <c r="I265" i="1"/>
  <c r="H265" i="1"/>
  <c r="J265" i="1"/>
  <c r="K265" i="1" s="1"/>
  <c r="E272" i="4" l="1"/>
  <c r="F271" i="4"/>
  <c r="G271" i="4" s="1"/>
  <c r="J95" i="4"/>
  <c r="Q95" i="4"/>
  <c r="M197" i="4"/>
  <c r="V197" i="4" s="1"/>
  <c r="L197" i="4"/>
  <c r="T197" i="4" s="1"/>
  <c r="N197" i="4"/>
  <c r="U197" i="4" s="1"/>
  <c r="L271" i="3"/>
  <c r="N271" i="3"/>
  <c r="O271" i="3" s="1"/>
  <c r="J175" i="3"/>
  <c r="K175" i="3" s="1"/>
  <c r="S94" i="3"/>
  <c r="E270" i="3"/>
  <c r="F270" i="3" s="1"/>
  <c r="G270" i="3" s="1"/>
  <c r="M270" i="3" s="1"/>
  <c r="U158" i="3"/>
  <c r="V158" i="3"/>
  <c r="T158" i="3"/>
  <c r="F139" i="1"/>
  <c r="G139" i="1" s="1"/>
  <c r="J266" i="1"/>
  <c r="K266" i="1" s="1"/>
  <c r="H266" i="1"/>
  <c r="I266" i="1"/>
  <c r="O197" i="4" l="1"/>
  <c r="R95" i="4"/>
  <c r="K95" i="4"/>
  <c r="E273" i="4"/>
  <c r="F272" i="4"/>
  <c r="G272" i="4" s="1"/>
  <c r="N272" i="3"/>
  <c r="O272" i="3" s="1"/>
  <c r="L272" i="3"/>
  <c r="I176" i="3"/>
  <c r="H176" i="3"/>
  <c r="Q94" i="3"/>
  <c r="E271" i="3"/>
  <c r="F271" i="3" s="1"/>
  <c r="G271" i="3" s="1"/>
  <c r="M271" i="3" s="1"/>
  <c r="D140" i="1"/>
  <c r="E140" i="1"/>
  <c r="I267" i="1"/>
  <c r="J267" i="1"/>
  <c r="K267" i="1" s="1"/>
  <c r="H267" i="1"/>
  <c r="L198" i="4" l="1"/>
  <c r="T198" i="4" s="1"/>
  <c r="N198" i="4"/>
  <c r="U198" i="4" s="1"/>
  <c r="M198" i="4"/>
  <c r="V198" i="4" s="1"/>
  <c r="E274" i="4"/>
  <c r="F273" i="4"/>
  <c r="G273" i="4" s="1"/>
  <c r="H96" i="4"/>
  <c r="I96" i="4"/>
  <c r="S96" i="4" s="1"/>
  <c r="L273" i="3"/>
  <c r="N273" i="3"/>
  <c r="O273" i="3" s="1"/>
  <c r="J176" i="3"/>
  <c r="K176" i="3" s="1"/>
  <c r="R94" i="3"/>
  <c r="E272" i="3"/>
  <c r="F272" i="3" s="1"/>
  <c r="G272" i="3" s="1"/>
  <c r="M272" i="3" s="1"/>
  <c r="T159" i="3"/>
  <c r="U159" i="3"/>
  <c r="V159" i="3"/>
  <c r="F140" i="1"/>
  <c r="G140" i="1" s="1"/>
  <c r="I268" i="1"/>
  <c r="H268" i="1"/>
  <c r="J268" i="1"/>
  <c r="K268" i="1" s="1"/>
  <c r="J96" i="4" l="1"/>
  <c r="Q96" i="4"/>
  <c r="E275" i="4"/>
  <c r="F274" i="4"/>
  <c r="G274" i="4" s="1"/>
  <c r="O198" i="4"/>
  <c r="N274" i="3"/>
  <c r="O274" i="3" s="1"/>
  <c r="L274" i="3"/>
  <c r="I177" i="3"/>
  <c r="H177" i="3"/>
  <c r="S95" i="3"/>
  <c r="E273" i="3"/>
  <c r="F273" i="3" s="1"/>
  <c r="G273" i="3" s="1"/>
  <c r="M273" i="3" s="1"/>
  <c r="E141" i="1"/>
  <c r="D141" i="1"/>
  <c r="J269" i="1"/>
  <c r="K269" i="1" s="1"/>
  <c r="I269" i="1"/>
  <c r="H269" i="1"/>
  <c r="E276" i="4" l="1"/>
  <c r="F275" i="4"/>
  <c r="G275" i="4" s="1"/>
  <c r="N199" i="4"/>
  <c r="U199" i="4" s="1"/>
  <c r="M199" i="4"/>
  <c r="V199" i="4" s="1"/>
  <c r="L199" i="4"/>
  <c r="T199" i="4" s="1"/>
  <c r="R96" i="4"/>
  <c r="K96" i="4"/>
  <c r="J177" i="3"/>
  <c r="K177" i="3" s="1"/>
  <c r="I178" i="3" s="1"/>
  <c r="L275" i="3"/>
  <c r="N275" i="3"/>
  <c r="O275" i="3" s="1"/>
  <c r="Q95" i="3"/>
  <c r="E274" i="3"/>
  <c r="F274" i="3" s="1"/>
  <c r="G274" i="3" s="1"/>
  <c r="M274" i="3" s="1"/>
  <c r="V160" i="3"/>
  <c r="T160" i="3"/>
  <c r="U160" i="3"/>
  <c r="F141" i="1"/>
  <c r="G141" i="1" s="1"/>
  <c r="I270" i="1"/>
  <c r="H270" i="1"/>
  <c r="J270" i="1"/>
  <c r="K270" i="1" s="1"/>
  <c r="I97" i="4" l="1"/>
  <c r="S97" i="4" s="1"/>
  <c r="H97" i="4"/>
  <c r="O199" i="4"/>
  <c r="E277" i="4"/>
  <c r="F276" i="4"/>
  <c r="G276" i="4" s="1"/>
  <c r="H178" i="3"/>
  <c r="J178" i="3" s="1"/>
  <c r="K178" i="3" s="1"/>
  <c r="I179" i="3" s="1"/>
  <c r="N276" i="3"/>
  <c r="O276" i="3" s="1"/>
  <c r="L276" i="3"/>
  <c r="R95" i="3"/>
  <c r="E275" i="3"/>
  <c r="F275" i="3" s="1"/>
  <c r="G275" i="3" s="1"/>
  <c r="M275" i="3" s="1"/>
  <c r="D142" i="1"/>
  <c r="E142" i="1"/>
  <c r="I271" i="1"/>
  <c r="J271" i="1"/>
  <c r="K271" i="1" s="1"/>
  <c r="H271" i="1"/>
  <c r="N200" i="4" l="1"/>
  <c r="U200" i="4" s="1"/>
  <c r="M200" i="4"/>
  <c r="V200" i="4" s="1"/>
  <c r="L200" i="4"/>
  <c r="T200" i="4" s="1"/>
  <c r="O200" i="4"/>
  <c r="J97" i="4"/>
  <c r="Q97" i="4"/>
  <c r="E278" i="4"/>
  <c r="F277" i="4"/>
  <c r="G277" i="4" s="1"/>
  <c r="H179" i="3"/>
  <c r="J179" i="3" s="1"/>
  <c r="K179" i="3" s="1"/>
  <c r="L277" i="3"/>
  <c r="N277" i="3"/>
  <c r="O277" i="3" s="1"/>
  <c r="S96" i="3"/>
  <c r="E276" i="3"/>
  <c r="F276" i="3" s="1"/>
  <c r="G276" i="3" s="1"/>
  <c r="M276" i="3" s="1"/>
  <c r="U161" i="3"/>
  <c r="V161" i="3"/>
  <c r="T161" i="3"/>
  <c r="F142" i="1"/>
  <c r="G142" i="1" s="1"/>
  <c r="H272" i="1"/>
  <c r="I272" i="1"/>
  <c r="J272" i="1"/>
  <c r="K272" i="1" s="1"/>
  <c r="M201" i="4" l="1"/>
  <c r="V201" i="4" s="1"/>
  <c r="L201" i="4"/>
  <c r="T201" i="4" s="1"/>
  <c r="N201" i="4"/>
  <c r="U201" i="4" s="1"/>
  <c r="F278" i="4"/>
  <c r="G278" i="4" s="1"/>
  <c r="E279" i="4"/>
  <c r="R97" i="4"/>
  <c r="K97" i="4"/>
  <c r="N278" i="3"/>
  <c r="O278" i="3" s="1"/>
  <c r="L278" i="3"/>
  <c r="I180" i="3"/>
  <c r="H180" i="3"/>
  <c r="Q96" i="3"/>
  <c r="E277" i="3"/>
  <c r="F277" i="3" s="1"/>
  <c r="G277" i="3" s="1"/>
  <c r="M277" i="3" s="1"/>
  <c r="D143" i="1"/>
  <c r="E143" i="1"/>
  <c r="J273" i="1"/>
  <c r="K273" i="1" s="1"/>
  <c r="I273" i="1"/>
  <c r="H273" i="1"/>
  <c r="O201" i="4" l="1"/>
  <c r="I98" i="4"/>
  <c r="S98" i="4" s="1"/>
  <c r="H98" i="4"/>
  <c r="E280" i="4"/>
  <c r="F279" i="4"/>
  <c r="G279" i="4" s="1"/>
  <c r="J180" i="3"/>
  <c r="K180" i="3" s="1"/>
  <c r="H181" i="3" s="1"/>
  <c r="L279" i="3"/>
  <c r="N279" i="3"/>
  <c r="O279" i="3" s="1"/>
  <c r="R96" i="3"/>
  <c r="E278" i="3"/>
  <c r="F278" i="3" s="1"/>
  <c r="G278" i="3" s="1"/>
  <c r="M278" i="3" s="1"/>
  <c r="U162" i="3"/>
  <c r="V162" i="3"/>
  <c r="T162" i="3"/>
  <c r="F143" i="1"/>
  <c r="G143" i="1" s="1"/>
  <c r="H274" i="1"/>
  <c r="I274" i="1"/>
  <c r="J274" i="1"/>
  <c r="K274" i="1" s="1"/>
  <c r="E281" i="4" l="1"/>
  <c r="F280" i="4"/>
  <c r="G280" i="4" s="1"/>
  <c r="L202" i="4"/>
  <c r="T202" i="4" s="1"/>
  <c r="O202" i="4"/>
  <c r="N202" i="4"/>
  <c r="U202" i="4" s="1"/>
  <c r="M202" i="4"/>
  <c r="V202" i="4" s="1"/>
  <c r="J98" i="4"/>
  <c r="Q98" i="4"/>
  <c r="I181" i="3"/>
  <c r="J181" i="3" s="1"/>
  <c r="K181" i="3" s="1"/>
  <c r="N280" i="3"/>
  <c r="O280" i="3" s="1"/>
  <c r="L280" i="3"/>
  <c r="S97" i="3"/>
  <c r="E279" i="3"/>
  <c r="F279" i="3" s="1"/>
  <c r="G279" i="3" s="1"/>
  <c r="M279" i="3" s="1"/>
  <c r="D144" i="1"/>
  <c r="E144" i="1"/>
  <c r="I275" i="1"/>
  <c r="J275" i="1"/>
  <c r="H275" i="1"/>
  <c r="K275" i="1"/>
  <c r="O203" i="4" l="1"/>
  <c r="N203" i="4"/>
  <c r="U203" i="4" s="1"/>
  <c r="L203" i="4"/>
  <c r="T203" i="4" s="1"/>
  <c r="M203" i="4"/>
  <c r="V203" i="4" s="1"/>
  <c r="R98" i="4"/>
  <c r="K98" i="4"/>
  <c r="E282" i="4"/>
  <c r="F281" i="4"/>
  <c r="G281" i="4" s="1"/>
  <c r="L281" i="3"/>
  <c r="N281" i="3"/>
  <c r="O281" i="3" s="1"/>
  <c r="I182" i="3"/>
  <c r="H182" i="3"/>
  <c r="Q97" i="3"/>
  <c r="E280" i="3"/>
  <c r="F280" i="3" s="1"/>
  <c r="G280" i="3" s="1"/>
  <c r="M280" i="3" s="1"/>
  <c r="T163" i="3"/>
  <c r="U163" i="3"/>
  <c r="V163" i="3"/>
  <c r="F144" i="1"/>
  <c r="G144" i="1" s="1"/>
  <c r="I276" i="1"/>
  <c r="H276" i="1"/>
  <c r="J276" i="1"/>
  <c r="K276" i="1" s="1"/>
  <c r="E283" i="4" l="1"/>
  <c r="F282" i="4"/>
  <c r="G282" i="4" s="1"/>
  <c r="N204" i="4"/>
  <c r="U204" i="4" s="1"/>
  <c r="M204" i="4"/>
  <c r="V204" i="4" s="1"/>
  <c r="L204" i="4"/>
  <c r="T204" i="4" s="1"/>
  <c r="H99" i="4"/>
  <c r="I99" i="4"/>
  <c r="S99" i="4" s="1"/>
  <c r="N282" i="3"/>
  <c r="O282" i="3" s="1"/>
  <c r="L282" i="3"/>
  <c r="J182" i="3"/>
  <c r="K182" i="3" s="1"/>
  <c r="R97" i="3"/>
  <c r="E281" i="3"/>
  <c r="F281" i="3" s="1"/>
  <c r="G281" i="3" s="1"/>
  <c r="M281" i="3" s="1"/>
  <c r="D145" i="1"/>
  <c r="E145" i="1"/>
  <c r="J277" i="1"/>
  <c r="K277" i="1" s="1"/>
  <c r="I277" i="1"/>
  <c r="H277" i="1"/>
  <c r="J99" i="4" l="1"/>
  <c r="Q99" i="4"/>
  <c r="O204" i="4"/>
  <c r="F283" i="4"/>
  <c r="G283" i="4" s="1"/>
  <c r="E284" i="4"/>
  <c r="L283" i="3"/>
  <c r="N283" i="3"/>
  <c r="O283" i="3" s="1"/>
  <c r="H183" i="3"/>
  <c r="I183" i="3"/>
  <c r="S98" i="3"/>
  <c r="E282" i="3"/>
  <c r="F282" i="3" s="1"/>
  <c r="G282" i="3" s="1"/>
  <c r="M282" i="3" s="1"/>
  <c r="V164" i="3"/>
  <c r="T164" i="3"/>
  <c r="U164" i="3"/>
  <c r="F145" i="1"/>
  <c r="G145" i="1" s="1"/>
  <c r="I278" i="1"/>
  <c r="J278" i="1"/>
  <c r="K278" i="1" s="1"/>
  <c r="H278" i="1"/>
  <c r="E285" i="4" l="1"/>
  <c r="F284" i="4"/>
  <c r="G284" i="4" s="1"/>
  <c r="M205" i="4"/>
  <c r="V205" i="4" s="1"/>
  <c r="L205" i="4"/>
  <c r="T205" i="4" s="1"/>
  <c r="O205" i="4"/>
  <c r="N205" i="4"/>
  <c r="U205" i="4" s="1"/>
  <c r="R99" i="4"/>
  <c r="K99" i="4"/>
  <c r="N284" i="3"/>
  <c r="O284" i="3" s="1"/>
  <c r="L284" i="3"/>
  <c r="J183" i="3"/>
  <c r="K183" i="3" s="1"/>
  <c r="Q98" i="3"/>
  <c r="E283" i="3"/>
  <c r="F283" i="3" s="1"/>
  <c r="G283" i="3" s="1"/>
  <c r="M283" i="3" s="1"/>
  <c r="E146" i="1"/>
  <c r="D146" i="1"/>
  <c r="I279" i="1"/>
  <c r="H279" i="1"/>
  <c r="J279" i="1"/>
  <c r="K279" i="1" s="1"/>
  <c r="L206" i="4" l="1"/>
  <c r="T206" i="4" s="1"/>
  <c r="N206" i="4"/>
  <c r="U206" i="4" s="1"/>
  <c r="M206" i="4"/>
  <c r="V206" i="4" s="1"/>
  <c r="E286" i="4"/>
  <c r="F285" i="4"/>
  <c r="G285" i="4" s="1"/>
  <c r="I100" i="4"/>
  <c r="S100" i="4" s="1"/>
  <c r="H100" i="4"/>
  <c r="L285" i="3"/>
  <c r="N285" i="3"/>
  <c r="O285" i="3" s="1"/>
  <c r="I184" i="3"/>
  <c r="H184" i="3"/>
  <c r="R98" i="3"/>
  <c r="E284" i="3"/>
  <c r="F284" i="3" s="1"/>
  <c r="G284" i="3" s="1"/>
  <c r="M284" i="3" s="1"/>
  <c r="U165" i="3"/>
  <c r="V165" i="3"/>
  <c r="T165" i="3"/>
  <c r="F146" i="1"/>
  <c r="G146" i="1" s="1"/>
  <c r="J280" i="1"/>
  <c r="K280" i="1" s="1"/>
  <c r="H280" i="1"/>
  <c r="I280" i="1"/>
  <c r="O206" i="4" l="1"/>
  <c r="J100" i="4"/>
  <c r="Q100" i="4"/>
  <c r="F286" i="4"/>
  <c r="G286" i="4" s="1"/>
  <c r="E287" i="4"/>
  <c r="N286" i="3"/>
  <c r="O286" i="3" s="1"/>
  <c r="L286" i="3"/>
  <c r="J184" i="3"/>
  <c r="K184" i="3" s="1"/>
  <c r="S99" i="3"/>
  <c r="E285" i="3"/>
  <c r="F285" i="3" s="1"/>
  <c r="G285" i="3" s="1"/>
  <c r="M285" i="3" s="1"/>
  <c r="E147" i="1"/>
  <c r="D147" i="1"/>
  <c r="I281" i="1"/>
  <c r="H281" i="1"/>
  <c r="J281" i="1"/>
  <c r="K281" i="1" s="1"/>
  <c r="E288" i="4" l="1"/>
  <c r="F287" i="4"/>
  <c r="G287" i="4" s="1"/>
  <c r="N207" i="4"/>
  <c r="U207" i="4" s="1"/>
  <c r="M207" i="4"/>
  <c r="V207" i="4" s="1"/>
  <c r="L207" i="4"/>
  <c r="T207" i="4" s="1"/>
  <c r="R100" i="4"/>
  <c r="K100" i="4"/>
  <c r="L287" i="3"/>
  <c r="N287" i="3"/>
  <c r="O287" i="3" s="1"/>
  <c r="I185" i="3"/>
  <c r="H185" i="3"/>
  <c r="Q99" i="3"/>
  <c r="E286" i="3"/>
  <c r="F286" i="3" s="1"/>
  <c r="G286" i="3" s="1"/>
  <c r="M286" i="3" s="1"/>
  <c r="U166" i="3"/>
  <c r="V166" i="3"/>
  <c r="T166" i="3"/>
  <c r="F147" i="1"/>
  <c r="G147" i="1" s="1"/>
  <c r="H282" i="1"/>
  <c r="I282" i="1"/>
  <c r="J282" i="1"/>
  <c r="K282" i="1" s="1"/>
  <c r="H101" i="4" l="1"/>
  <c r="I101" i="4"/>
  <c r="S101" i="4" s="1"/>
  <c r="O207" i="4"/>
  <c r="E289" i="4"/>
  <c r="F288" i="4"/>
  <c r="G288" i="4" s="1"/>
  <c r="J185" i="3"/>
  <c r="K185" i="3" s="1"/>
  <c r="I186" i="3" s="1"/>
  <c r="N288" i="3"/>
  <c r="O288" i="3" s="1"/>
  <c r="L288" i="3"/>
  <c r="R99" i="3"/>
  <c r="E287" i="3"/>
  <c r="F287" i="3" s="1"/>
  <c r="G287" i="3" s="1"/>
  <c r="M287" i="3" s="1"/>
  <c r="T167" i="3"/>
  <c r="U167" i="3"/>
  <c r="V167" i="3"/>
  <c r="E148" i="1"/>
  <c r="D148" i="1"/>
  <c r="I283" i="1"/>
  <c r="H283" i="1"/>
  <c r="J283" i="1"/>
  <c r="K283" i="1" s="1"/>
  <c r="E290" i="4" l="1"/>
  <c r="F289" i="4"/>
  <c r="G289" i="4" s="1"/>
  <c r="N208" i="4"/>
  <c r="U208" i="4" s="1"/>
  <c r="M208" i="4"/>
  <c r="V208" i="4" s="1"/>
  <c r="L208" i="4"/>
  <c r="T208" i="4" s="1"/>
  <c r="J101" i="4"/>
  <c r="Q101" i="4"/>
  <c r="H186" i="3"/>
  <c r="J186" i="3" s="1"/>
  <c r="K186" i="3" s="1"/>
  <c r="L289" i="3"/>
  <c r="N289" i="3"/>
  <c r="O289" i="3"/>
  <c r="S100" i="3"/>
  <c r="E288" i="3"/>
  <c r="F288" i="3" s="1"/>
  <c r="G288" i="3" s="1"/>
  <c r="M288" i="3" s="1"/>
  <c r="V168" i="3"/>
  <c r="T168" i="3"/>
  <c r="U168" i="3"/>
  <c r="F148" i="1"/>
  <c r="G148" i="1" s="1"/>
  <c r="I284" i="1"/>
  <c r="H284" i="1"/>
  <c r="J284" i="1"/>
  <c r="K284" i="1" s="1"/>
  <c r="R101" i="4" l="1"/>
  <c r="K101" i="4"/>
  <c r="O208" i="4"/>
  <c r="F290" i="4"/>
  <c r="G290" i="4" s="1"/>
  <c r="E291" i="4"/>
  <c r="I187" i="3"/>
  <c r="H187" i="3"/>
  <c r="N290" i="3"/>
  <c r="O290" i="3" s="1"/>
  <c r="L290" i="3"/>
  <c r="Q100" i="3"/>
  <c r="E289" i="3"/>
  <c r="F289" i="3" s="1"/>
  <c r="G289" i="3" s="1"/>
  <c r="M289" i="3" s="1"/>
  <c r="E149" i="1"/>
  <c r="D149" i="1"/>
  <c r="I285" i="1"/>
  <c r="H285" i="1"/>
  <c r="J285" i="1"/>
  <c r="K285" i="1" s="1"/>
  <c r="M209" i="4" l="1"/>
  <c r="V209" i="4" s="1"/>
  <c r="L209" i="4"/>
  <c r="T209" i="4" s="1"/>
  <c r="N209" i="4"/>
  <c r="U209" i="4" s="1"/>
  <c r="O209" i="4"/>
  <c r="I102" i="4"/>
  <c r="S102" i="4" s="1"/>
  <c r="H102" i="4"/>
  <c r="F291" i="4"/>
  <c r="G291" i="4" s="1"/>
  <c r="E292" i="4"/>
  <c r="J187" i="3"/>
  <c r="K187" i="3" s="1"/>
  <c r="I188" i="3" s="1"/>
  <c r="L291" i="3"/>
  <c r="N291" i="3"/>
  <c r="O291" i="3" s="1"/>
  <c r="R100" i="3"/>
  <c r="E290" i="3"/>
  <c r="F290" i="3" s="1"/>
  <c r="G290" i="3" s="1"/>
  <c r="M290" i="3" s="1"/>
  <c r="U169" i="3"/>
  <c r="V169" i="3"/>
  <c r="T169" i="3"/>
  <c r="F149" i="1"/>
  <c r="G149" i="1" s="1"/>
  <c r="I286" i="1"/>
  <c r="H286" i="1"/>
  <c r="J286" i="1"/>
  <c r="K286" i="1" s="1"/>
  <c r="E293" i="4" l="1"/>
  <c r="F292" i="4"/>
  <c r="G292" i="4" s="1"/>
  <c r="L210" i="4"/>
  <c r="T210" i="4" s="1"/>
  <c r="O210" i="4"/>
  <c r="N210" i="4"/>
  <c r="U210" i="4" s="1"/>
  <c r="M210" i="4"/>
  <c r="V210" i="4" s="1"/>
  <c r="J102" i="4"/>
  <c r="Q102" i="4"/>
  <c r="H188" i="3"/>
  <c r="J188" i="3" s="1"/>
  <c r="K188" i="3" s="1"/>
  <c r="H189" i="3" s="1"/>
  <c r="N292" i="3"/>
  <c r="O292" i="3" s="1"/>
  <c r="L292" i="3"/>
  <c r="S101" i="3"/>
  <c r="E291" i="3"/>
  <c r="F291" i="3" s="1"/>
  <c r="G291" i="3" s="1"/>
  <c r="M291" i="3" s="1"/>
  <c r="E150" i="1"/>
  <c r="D150" i="1"/>
  <c r="I287" i="1"/>
  <c r="H287" i="1"/>
  <c r="J287" i="1"/>
  <c r="K287" i="1" s="1"/>
  <c r="O211" i="4" l="1"/>
  <c r="N211" i="4"/>
  <c r="U211" i="4" s="1"/>
  <c r="L211" i="4"/>
  <c r="T211" i="4" s="1"/>
  <c r="M211" i="4"/>
  <c r="V211" i="4" s="1"/>
  <c r="R102" i="4"/>
  <c r="K102" i="4"/>
  <c r="E294" i="4"/>
  <c r="F293" i="4"/>
  <c r="G293" i="4" s="1"/>
  <c r="I189" i="3"/>
  <c r="J189" i="3" s="1"/>
  <c r="K189" i="3" s="1"/>
  <c r="L293" i="3"/>
  <c r="N293" i="3"/>
  <c r="O293" i="3" s="1"/>
  <c r="Q101" i="3"/>
  <c r="E292" i="3"/>
  <c r="F292" i="3" s="1"/>
  <c r="G292" i="3" s="1"/>
  <c r="M292" i="3" s="1"/>
  <c r="U170" i="3"/>
  <c r="V170" i="3"/>
  <c r="T170" i="3"/>
  <c r="F150" i="1"/>
  <c r="G150" i="1" s="1"/>
  <c r="H288" i="1"/>
  <c r="J288" i="1"/>
  <c r="K288" i="1" s="1"/>
  <c r="I288" i="1"/>
  <c r="E295" i="4" l="1"/>
  <c r="F294" i="4"/>
  <c r="G294" i="4" s="1"/>
  <c r="N212" i="4"/>
  <c r="U212" i="4" s="1"/>
  <c r="M212" i="4"/>
  <c r="V212" i="4" s="1"/>
  <c r="O212" i="4"/>
  <c r="L212" i="4"/>
  <c r="T212" i="4" s="1"/>
  <c r="H103" i="4"/>
  <c r="I103" i="4"/>
  <c r="S103" i="4" s="1"/>
  <c r="N294" i="3"/>
  <c r="O294" i="3" s="1"/>
  <c r="L294" i="3"/>
  <c r="I190" i="3"/>
  <c r="H190" i="3"/>
  <c r="R101" i="3"/>
  <c r="E293" i="3"/>
  <c r="F293" i="3" s="1"/>
  <c r="G293" i="3" s="1"/>
  <c r="M293" i="3" s="1"/>
  <c r="T171" i="3"/>
  <c r="U171" i="3"/>
  <c r="V171" i="3"/>
  <c r="D151" i="1"/>
  <c r="E151" i="1"/>
  <c r="I289" i="1"/>
  <c r="H289" i="1"/>
  <c r="J289" i="1"/>
  <c r="K289" i="1" s="1"/>
  <c r="E296" i="4" l="1"/>
  <c r="F295" i="4"/>
  <c r="G295" i="4" s="1"/>
  <c r="J103" i="4"/>
  <c r="Q103" i="4"/>
  <c r="M213" i="4"/>
  <c r="V213" i="4" s="1"/>
  <c r="L213" i="4"/>
  <c r="T213" i="4" s="1"/>
  <c r="N213" i="4"/>
  <c r="U213" i="4" s="1"/>
  <c r="L295" i="3"/>
  <c r="N295" i="3"/>
  <c r="O295" i="3" s="1"/>
  <c r="J190" i="3"/>
  <c r="K190" i="3" s="1"/>
  <c r="S102" i="3"/>
  <c r="E294" i="3"/>
  <c r="F294" i="3" s="1"/>
  <c r="G294" i="3" s="1"/>
  <c r="M294" i="3" s="1"/>
  <c r="F151" i="1"/>
  <c r="G151" i="1" s="1"/>
  <c r="J290" i="1"/>
  <c r="K290" i="1" s="1"/>
  <c r="H290" i="1"/>
  <c r="I290" i="1"/>
  <c r="O213" i="4" l="1"/>
  <c r="R103" i="4"/>
  <c r="K103" i="4"/>
  <c r="E297" i="4"/>
  <c r="F296" i="4"/>
  <c r="G296" i="4" s="1"/>
  <c r="N296" i="3"/>
  <c r="O296" i="3" s="1"/>
  <c r="L296" i="3"/>
  <c r="I191" i="3"/>
  <c r="H191" i="3"/>
  <c r="Q102" i="3"/>
  <c r="E295" i="3"/>
  <c r="F295" i="3" s="1"/>
  <c r="G295" i="3" s="1"/>
  <c r="M295" i="3" s="1"/>
  <c r="V172" i="3"/>
  <c r="T172" i="3"/>
  <c r="U172" i="3"/>
  <c r="D152" i="1"/>
  <c r="E152" i="1"/>
  <c r="I291" i="1"/>
  <c r="H291" i="1"/>
  <c r="J291" i="1"/>
  <c r="K291" i="1" s="1"/>
  <c r="E298" i="4" l="1"/>
  <c r="F297" i="4"/>
  <c r="G297" i="4" s="1"/>
  <c r="I104" i="4"/>
  <c r="S104" i="4" s="1"/>
  <c r="H104" i="4"/>
  <c r="L214" i="4"/>
  <c r="T214" i="4" s="1"/>
  <c r="N214" i="4"/>
  <c r="U214" i="4" s="1"/>
  <c r="M214" i="4"/>
  <c r="V214" i="4" s="1"/>
  <c r="J191" i="3"/>
  <c r="K191" i="3" s="1"/>
  <c r="I192" i="3" s="1"/>
  <c r="L297" i="3"/>
  <c r="N297" i="3"/>
  <c r="O297" i="3" s="1"/>
  <c r="R102" i="3"/>
  <c r="E296" i="3"/>
  <c r="F296" i="3" s="1"/>
  <c r="G296" i="3" s="1"/>
  <c r="M296" i="3" s="1"/>
  <c r="F152" i="1"/>
  <c r="G152" i="1" s="1"/>
  <c r="I292" i="1"/>
  <c r="H292" i="1"/>
  <c r="J292" i="1"/>
  <c r="K292" i="1"/>
  <c r="J104" i="4" l="1"/>
  <c r="Q104" i="4"/>
  <c r="F298" i="4"/>
  <c r="G298" i="4" s="1"/>
  <c r="E299" i="4"/>
  <c r="O214" i="4"/>
  <c r="H192" i="3"/>
  <c r="J192" i="3" s="1"/>
  <c r="K192" i="3" s="1"/>
  <c r="N298" i="3"/>
  <c r="O298" i="3" s="1"/>
  <c r="L298" i="3"/>
  <c r="S103" i="3"/>
  <c r="E297" i="3"/>
  <c r="F297" i="3" s="1"/>
  <c r="G297" i="3" s="1"/>
  <c r="M297" i="3" s="1"/>
  <c r="U173" i="3"/>
  <c r="V173" i="3"/>
  <c r="T173" i="3"/>
  <c r="D153" i="1"/>
  <c r="E153" i="1"/>
  <c r="J293" i="1"/>
  <c r="K293" i="1" s="1"/>
  <c r="I293" i="1"/>
  <c r="H293" i="1"/>
  <c r="E300" i="4" l="1"/>
  <c r="F299" i="4"/>
  <c r="G299" i="4" s="1"/>
  <c r="N215" i="4"/>
  <c r="U215" i="4" s="1"/>
  <c r="M215" i="4"/>
  <c r="V215" i="4" s="1"/>
  <c r="L215" i="4"/>
  <c r="T215" i="4" s="1"/>
  <c r="R104" i="4"/>
  <c r="K104" i="4"/>
  <c r="L299" i="3"/>
  <c r="N299" i="3"/>
  <c r="O299" i="3" s="1"/>
  <c r="H193" i="3"/>
  <c r="I193" i="3"/>
  <c r="Q103" i="3"/>
  <c r="E298" i="3"/>
  <c r="F298" i="3" s="1"/>
  <c r="G298" i="3" s="1"/>
  <c r="M298" i="3" s="1"/>
  <c r="F153" i="1"/>
  <c r="G153" i="1" s="1"/>
  <c r="J294" i="1"/>
  <c r="K294" i="1" s="1"/>
  <c r="I294" i="1"/>
  <c r="H294" i="1"/>
  <c r="E301" i="4" l="1"/>
  <c r="F300" i="4"/>
  <c r="G300" i="4" s="1"/>
  <c r="I105" i="4"/>
  <c r="S105" i="4" s="1"/>
  <c r="H105" i="4"/>
  <c r="O215" i="4"/>
  <c r="N300" i="3"/>
  <c r="O300" i="3" s="1"/>
  <c r="L300" i="3"/>
  <c r="J193" i="3"/>
  <c r="K193" i="3" s="1"/>
  <c r="R103" i="3"/>
  <c r="E299" i="3"/>
  <c r="F299" i="3" s="1"/>
  <c r="G299" i="3" s="1"/>
  <c r="M299" i="3" s="1"/>
  <c r="U174" i="3"/>
  <c r="V174" i="3"/>
  <c r="T174" i="3"/>
  <c r="D154" i="1"/>
  <c r="E154" i="1"/>
  <c r="J295" i="1"/>
  <c r="K295" i="1" s="1"/>
  <c r="I295" i="1"/>
  <c r="H295" i="1"/>
  <c r="J105" i="4" l="1"/>
  <c r="Q105" i="4"/>
  <c r="E302" i="4"/>
  <c r="F301" i="4"/>
  <c r="G301" i="4" s="1"/>
  <c r="N216" i="4"/>
  <c r="U216" i="4" s="1"/>
  <c r="M216" i="4"/>
  <c r="V216" i="4" s="1"/>
  <c r="L216" i="4"/>
  <c r="T216" i="4" s="1"/>
  <c r="O216" i="4"/>
  <c r="L301" i="3"/>
  <c r="N301" i="3"/>
  <c r="O301" i="3" s="1"/>
  <c r="I194" i="3"/>
  <c r="H194" i="3"/>
  <c r="S104" i="3"/>
  <c r="E300" i="3"/>
  <c r="F300" i="3" s="1"/>
  <c r="G300" i="3" s="1"/>
  <c r="M300" i="3" s="1"/>
  <c r="F154" i="1"/>
  <c r="G154" i="1" s="1"/>
  <c r="H296" i="1"/>
  <c r="J296" i="1"/>
  <c r="I296" i="1"/>
  <c r="K296" i="1"/>
  <c r="E303" i="4" l="1"/>
  <c r="F302" i="4"/>
  <c r="G302" i="4" s="1"/>
  <c r="M217" i="4"/>
  <c r="V217" i="4" s="1"/>
  <c r="L217" i="4"/>
  <c r="T217" i="4" s="1"/>
  <c r="O217" i="4"/>
  <c r="N217" i="4"/>
  <c r="U217" i="4" s="1"/>
  <c r="R105" i="4"/>
  <c r="K105" i="4"/>
  <c r="N302" i="3"/>
  <c r="O302" i="3" s="1"/>
  <c r="L302" i="3"/>
  <c r="J194" i="3"/>
  <c r="K194" i="3" s="1"/>
  <c r="Q104" i="3"/>
  <c r="E301" i="3"/>
  <c r="F301" i="3" s="1"/>
  <c r="G301" i="3" s="1"/>
  <c r="M301" i="3" s="1"/>
  <c r="T175" i="3"/>
  <c r="U175" i="3"/>
  <c r="V175" i="3"/>
  <c r="D155" i="1"/>
  <c r="E155" i="1"/>
  <c r="I297" i="1"/>
  <c r="H297" i="1"/>
  <c r="J297" i="1"/>
  <c r="K297" i="1" s="1"/>
  <c r="L218" i="4" l="1"/>
  <c r="T218" i="4" s="1"/>
  <c r="M218" i="4"/>
  <c r="V218" i="4" s="1"/>
  <c r="N218" i="4"/>
  <c r="U218" i="4" s="1"/>
  <c r="E304" i="4"/>
  <c r="F303" i="4"/>
  <c r="G303" i="4" s="1"/>
  <c r="I106" i="4"/>
  <c r="S106" i="4" s="1"/>
  <c r="H106" i="4"/>
  <c r="L303" i="3"/>
  <c r="N303" i="3"/>
  <c r="O303" i="3" s="1"/>
  <c r="H195" i="3"/>
  <c r="I195" i="3"/>
  <c r="R104" i="3"/>
  <c r="E302" i="3"/>
  <c r="F302" i="3" s="1"/>
  <c r="G302" i="3" s="1"/>
  <c r="M302" i="3" s="1"/>
  <c r="F155" i="1"/>
  <c r="G155" i="1" s="1"/>
  <c r="J298" i="1"/>
  <c r="K298" i="1" s="1"/>
  <c r="H298" i="1"/>
  <c r="I298" i="1"/>
  <c r="O218" i="4" l="1"/>
  <c r="J106" i="4"/>
  <c r="Q106" i="4"/>
  <c r="E305" i="4"/>
  <c r="F304" i="4"/>
  <c r="G304" i="4" s="1"/>
  <c r="N304" i="3"/>
  <c r="O304" i="3" s="1"/>
  <c r="L304" i="3"/>
  <c r="J195" i="3"/>
  <c r="K195" i="3" s="1"/>
  <c r="S105" i="3"/>
  <c r="E303" i="3"/>
  <c r="F303" i="3" s="1"/>
  <c r="G303" i="3" s="1"/>
  <c r="M303" i="3" s="1"/>
  <c r="V176" i="3"/>
  <c r="T176" i="3"/>
  <c r="U176" i="3"/>
  <c r="E156" i="1"/>
  <c r="D156" i="1"/>
  <c r="I299" i="1"/>
  <c r="J299" i="1"/>
  <c r="K299" i="1" s="1"/>
  <c r="H299" i="1"/>
  <c r="O219" i="4" l="1"/>
  <c r="N219" i="4"/>
  <c r="U219" i="4" s="1"/>
  <c r="M219" i="4"/>
  <c r="V219" i="4" s="1"/>
  <c r="L219" i="4"/>
  <c r="T219" i="4" s="1"/>
  <c r="E306" i="4"/>
  <c r="F305" i="4"/>
  <c r="G305" i="4" s="1"/>
  <c r="R106" i="4"/>
  <c r="K106" i="4"/>
  <c r="L305" i="3"/>
  <c r="N305" i="3"/>
  <c r="O305" i="3" s="1"/>
  <c r="I196" i="3"/>
  <c r="H196" i="3"/>
  <c r="Q105" i="3"/>
  <c r="E304" i="3"/>
  <c r="F304" i="3" s="1"/>
  <c r="G304" i="3" s="1"/>
  <c r="M304" i="3" s="1"/>
  <c r="F156" i="1"/>
  <c r="G156" i="1" s="1"/>
  <c r="J300" i="1"/>
  <c r="K300" i="1" s="1"/>
  <c r="I300" i="1"/>
  <c r="H300" i="1"/>
  <c r="H107" i="4" l="1"/>
  <c r="I107" i="4"/>
  <c r="S107" i="4" s="1"/>
  <c r="E307" i="4"/>
  <c r="F306" i="4"/>
  <c r="G306" i="4" s="1"/>
  <c r="N220" i="4"/>
  <c r="U220" i="4" s="1"/>
  <c r="M220" i="4"/>
  <c r="V220" i="4" s="1"/>
  <c r="O220" i="4"/>
  <c r="L220" i="4"/>
  <c r="T220" i="4" s="1"/>
  <c r="N306" i="3"/>
  <c r="L306" i="3"/>
  <c r="O306" i="3"/>
  <c r="J196" i="3"/>
  <c r="K196" i="3" s="1"/>
  <c r="R105" i="3"/>
  <c r="E305" i="3"/>
  <c r="F305" i="3" s="1"/>
  <c r="G305" i="3" s="1"/>
  <c r="M305" i="3" s="1"/>
  <c r="V177" i="3"/>
  <c r="T177" i="3"/>
  <c r="U177" i="3"/>
  <c r="E157" i="1"/>
  <c r="D157" i="1"/>
  <c r="J301" i="1"/>
  <c r="K301" i="1" s="1"/>
  <c r="I301" i="1"/>
  <c r="H301" i="1"/>
  <c r="M221" i="4" l="1"/>
  <c r="V221" i="4" s="1"/>
  <c r="L221" i="4"/>
  <c r="T221" i="4" s="1"/>
  <c r="N221" i="4"/>
  <c r="U221" i="4" s="1"/>
  <c r="J107" i="4"/>
  <c r="Q107" i="4"/>
  <c r="E308" i="4"/>
  <c r="F307" i="4"/>
  <c r="G307" i="4" s="1"/>
  <c r="L307" i="3"/>
  <c r="N307" i="3"/>
  <c r="O307" i="3" s="1"/>
  <c r="I197" i="3"/>
  <c r="H197" i="3"/>
  <c r="S106" i="3"/>
  <c r="E306" i="3"/>
  <c r="F306" i="3" s="1"/>
  <c r="G306" i="3" s="1"/>
  <c r="M306" i="3" s="1"/>
  <c r="F157" i="1"/>
  <c r="G157" i="1" s="1"/>
  <c r="I302" i="1"/>
  <c r="H302" i="1"/>
  <c r="J302" i="1"/>
  <c r="K302" i="1" s="1"/>
  <c r="E309" i="4" l="1"/>
  <c r="F308" i="4"/>
  <c r="G308" i="4" s="1"/>
  <c r="O221" i="4"/>
  <c r="R107" i="4"/>
  <c r="K107" i="4"/>
  <c r="J197" i="3"/>
  <c r="K197" i="3" s="1"/>
  <c r="I198" i="3" s="1"/>
  <c r="N308" i="3"/>
  <c r="O308" i="3" s="1"/>
  <c r="L308" i="3"/>
  <c r="Q106" i="3"/>
  <c r="E307" i="3"/>
  <c r="F307" i="3" s="1"/>
  <c r="G307" i="3" s="1"/>
  <c r="M307" i="3" s="1"/>
  <c r="U178" i="3"/>
  <c r="V178" i="3"/>
  <c r="T178" i="3"/>
  <c r="E158" i="1"/>
  <c r="D158" i="1"/>
  <c r="I303" i="1"/>
  <c r="J303" i="1"/>
  <c r="H303" i="1"/>
  <c r="K303" i="1"/>
  <c r="I108" i="4" l="1"/>
  <c r="S108" i="4" s="1"/>
  <c r="H108" i="4"/>
  <c r="E310" i="4"/>
  <c r="F309" i="4"/>
  <c r="G309" i="4" s="1"/>
  <c r="M222" i="4"/>
  <c r="V222" i="4" s="1"/>
  <c r="N222" i="4"/>
  <c r="U222" i="4" s="1"/>
  <c r="L222" i="4"/>
  <c r="T222" i="4" s="1"/>
  <c r="O222" i="4"/>
  <c r="H198" i="3"/>
  <c r="J198" i="3" s="1"/>
  <c r="K198" i="3" s="1"/>
  <c r="L309" i="3"/>
  <c r="N309" i="3"/>
  <c r="O309" i="3" s="1"/>
  <c r="R106" i="3"/>
  <c r="E308" i="3"/>
  <c r="F308" i="3" s="1"/>
  <c r="G308" i="3" s="1"/>
  <c r="M308" i="3" s="1"/>
  <c r="F158" i="1"/>
  <c r="G158" i="1" s="1"/>
  <c r="K304" i="1"/>
  <c r="H304" i="1"/>
  <c r="I304" i="1"/>
  <c r="J304" i="1"/>
  <c r="F310" i="4" l="1"/>
  <c r="G310" i="4" s="1"/>
  <c r="E311" i="4"/>
  <c r="L223" i="4"/>
  <c r="T223" i="4" s="1"/>
  <c r="M223" i="4"/>
  <c r="V223" i="4" s="1"/>
  <c r="O223" i="4"/>
  <c r="N223" i="4"/>
  <c r="U223" i="4" s="1"/>
  <c r="J108" i="4"/>
  <c r="Q108" i="4"/>
  <c r="N310" i="3"/>
  <c r="O310" i="3" s="1"/>
  <c r="L310" i="3"/>
  <c r="H199" i="3"/>
  <c r="I199" i="3"/>
  <c r="S107" i="3"/>
  <c r="E309" i="3"/>
  <c r="F309" i="3" s="1"/>
  <c r="G309" i="3" s="1"/>
  <c r="M309" i="3" s="1"/>
  <c r="U179" i="3"/>
  <c r="V179" i="3"/>
  <c r="T179" i="3"/>
  <c r="D159" i="1"/>
  <c r="E159" i="1"/>
  <c r="J305" i="1"/>
  <c r="K305" i="1" s="1"/>
  <c r="I305" i="1"/>
  <c r="H305" i="1"/>
  <c r="R108" i="4" l="1"/>
  <c r="K108" i="4"/>
  <c r="L224" i="4"/>
  <c r="T224" i="4" s="1"/>
  <c r="N224" i="4"/>
  <c r="U224" i="4" s="1"/>
  <c r="M224" i="4"/>
  <c r="V224" i="4" s="1"/>
  <c r="E312" i="4"/>
  <c r="F311" i="4"/>
  <c r="G311" i="4" s="1"/>
  <c r="L311" i="3"/>
  <c r="N311" i="3"/>
  <c r="O311" i="3" s="1"/>
  <c r="J199" i="3"/>
  <c r="K199" i="3" s="1"/>
  <c r="Q107" i="3"/>
  <c r="E310" i="3"/>
  <c r="F310" i="3" s="1"/>
  <c r="G310" i="3" s="1"/>
  <c r="M310" i="3" s="1"/>
  <c r="F159" i="1"/>
  <c r="G159" i="1" s="1"/>
  <c r="J306" i="1"/>
  <c r="K306" i="1" s="1"/>
  <c r="H306" i="1"/>
  <c r="I306" i="1"/>
  <c r="E313" i="4" l="1"/>
  <c r="F312" i="4"/>
  <c r="G312" i="4" s="1"/>
  <c r="O224" i="4"/>
  <c r="H109" i="4"/>
  <c r="I109" i="4"/>
  <c r="S109" i="4" s="1"/>
  <c r="N312" i="3"/>
  <c r="O312" i="3" s="1"/>
  <c r="L312" i="3"/>
  <c r="I200" i="3"/>
  <c r="H200" i="3"/>
  <c r="R107" i="3"/>
  <c r="E311" i="3"/>
  <c r="F311" i="3" s="1"/>
  <c r="G311" i="3" s="1"/>
  <c r="M311" i="3" s="1"/>
  <c r="T180" i="3"/>
  <c r="U180" i="3"/>
  <c r="V180" i="3"/>
  <c r="E160" i="1"/>
  <c r="D160" i="1"/>
  <c r="I307" i="1"/>
  <c r="J307" i="1"/>
  <c r="K307" i="1" s="1"/>
  <c r="H307" i="1"/>
  <c r="E314" i="4" l="1"/>
  <c r="F313" i="4"/>
  <c r="G313" i="4" s="1"/>
  <c r="J109" i="4"/>
  <c r="Q109" i="4"/>
  <c r="N225" i="4"/>
  <c r="U225" i="4" s="1"/>
  <c r="L225" i="4"/>
  <c r="T225" i="4" s="1"/>
  <c r="M225" i="4"/>
  <c r="V225" i="4" s="1"/>
  <c r="J200" i="3"/>
  <c r="K200" i="3" s="1"/>
  <c r="H201" i="3" s="1"/>
  <c r="L313" i="3"/>
  <c r="N313" i="3"/>
  <c r="O313" i="3" s="1"/>
  <c r="S108" i="3"/>
  <c r="E312" i="3"/>
  <c r="F312" i="3" s="1"/>
  <c r="G312" i="3" s="1"/>
  <c r="M312" i="3" s="1"/>
  <c r="V181" i="3"/>
  <c r="T181" i="3"/>
  <c r="U181" i="3"/>
  <c r="F160" i="1"/>
  <c r="G160" i="1" s="1"/>
  <c r="I308" i="1"/>
  <c r="H308" i="1"/>
  <c r="J308" i="1"/>
  <c r="K308" i="1" s="1"/>
  <c r="E315" i="4" l="1"/>
  <c r="F314" i="4"/>
  <c r="G314" i="4" s="1"/>
  <c r="R109" i="4"/>
  <c r="K109" i="4"/>
  <c r="O225" i="4"/>
  <c r="I201" i="3"/>
  <c r="J201" i="3" s="1"/>
  <c r="K201" i="3" s="1"/>
  <c r="N314" i="3"/>
  <c r="O314" i="3" s="1"/>
  <c r="L314" i="3"/>
  <c r="Q108" i="3"/>
  <c r="E313" i="3"/>
  <c r="F313" i="3" s="1"/>
  <c r="G313" i="3" s="1"/>
  <c r="M313" i="3" s="1"/>
  <c r="E161" i="1"/>
  <c r="D161" i="1"/>
  <c r="J309" i="1"/>
  <c r="K309" i="1" s="1"/>
  <c r="I309" i="1"/>
  <c r="H309" i="1"/>
  <c r="M226" i="4" l="1"/>
  <c r="V226" i="4" s="1"/>
  <c r="O226" i="4"/>
  <c r="N226" i="4"/>
  <c r="U226" i="4" s="1"/>
  <c r="L226" i="4"/>
  <c r="T226" i="4" s="1"/>
  <c r="F315" i="4"/>
  <c r="G315" i="4" s="1"/>
  <c r="E316" i="4"/>
  <c r="H110" i="4"/>
  <c r="I110" i="4"/>
  <c r="S110" i="4" s="1"/>
  <c r="L315" i="3"/>
  <c r="N315" i="3"/>
  <c r="O315" i="3" s="1"/>
  <c r="I202" i="3"/>
  <c r="H202" i="3"/>
  <c r="R108" i="3"/>
  <c r="E314" i="3"/>
  <c r="F314" i="3" s="1"/>
  <c r="G314" i="3" s="1"/>
  <c r="M314" i="3" s="1"/>
  <c r="U182" i="3"/>
  <c r="V182" i="3"/>
  <c r="T182" i="3"/>
  <c r="F161" i="1"/>
  <c r="G161" i="1" s="1"/>
  <c r="I310" i="1"/>
  <c r="J310" i="1"/>
  <c r="H310" i="1"/>
  <c r="K310" i="1"/>
  <c r="J110" i="4" l="1"/>
  <c r="Q110" i="4"/>
  <c r="E317" i="4"/>
  <c r="F316" i="4"/>
  <c r="G316" i="4" s="1"/>
  <c r="L227" i="4"/>
  <c r="T227" i="4" s="1"/>
  <c r="N227" i="4"/>
  <c r="U227" i="4" s="1"/>
  <c r="M227" i="4"/>
  <c r="V227" i="4" s="1"/>
  <c r="O227" i="4"/>
  <c r="J202" i="3"/>
  <c r="K202" i="3" s="1"/>
  <c r="H203" i="3" s="1"/>
  <c r="N316" i="3"/>
  <c r="O316" i="3" s="1"/>
  <c r="L316" i="3"/>
  <c r="S109" i="3"/>
  <c r="E315" i="3"/>
  <c r="F315" i="3" s="1"/>
  <c r="G315" i="3" s="1"/>
  <c r="M315" i="3" s="1"/>
  <c r="D162" i="1"/>
  <c r="E162" i="1"/>
  <c r="I311" i="1"/>
  <c r="H311" i="1"/>
  <c r="J311" i="1"/>
  <c r="K311" i="1" s="1"/>
  <c r="E318" i="4" l="1"/>
  <c r="F317" i="4"/>
  <c r="G317" i="4" s="1"/>
  <c r="R110" i="4"/>
  <c r="K110" i="4"/>
  <c r="O228" i="4"/>
  <c r="M228" i="4"/>
  <c r="V228" i="4" s="1"/>
  <c r="L228" i="4"/>
  <c r="T228" i="4" s="1"/>
  <c r="N228" i="4"/>
  <c r="U228" i="4" s="1"/>
  <c r="I203" i="3"/>
  <c r="J203" i="3" s="1"/>
  <c r="K203" i="3" s="1"/>
  <c r="L317" i="3"/>
  <c r="N317" i="3"/>
  <c r="O317" i="3" s="1"/>
  <c r="Q109" i="3"/>
  <c r="E316" i="3"/>
  <c r="F316" i="3" s="1"/>
  <c r="G316" i="3" s="1"/>
  <c r="M316" i="3" s="1"/>
  <c r="U183" i="3"/>
  <c r="V183" i="3"/>
  <c r="T183" i="3"/>
  <c r="F162" i="1"/>
  <c r="G162" i="1" s="1"/>
  <c r="J312" i="1"/>
  <c r="K312" i="1" s="1"/>
  <c r="H312" i="1"/>
  <c r="I312" i="1"/>
  <c r="E319" i="4" l="1"/>
  <c r="F318" i="4"/>
  <c r="G318" i="4" s="1"/>
  <c r="I111" i="4"/>
  <c r="S111" i="4" s="1"/>
  <c r="H111" i="4"/>
  <c r="N229" i="4"/>
  <c r="U229" i="4" s="1"/>
  <c r="L229" i="4"/>
  <c r="T229" i="4" s="1"/>
  <c r="O229" i="4"/>
  <c r="M229" i="4"/>
  <c r="V229" i="4" s="1"/>
  <c r="N318" i="3"/>
  <c r="L318" i="3"/>
  <c r="O318" i="3"/>
  <c r="I204" i="3"/>
  <c r="H204" i="3"/>
  <c r="R109" i="3"/>
  <c r="E317" i="3"/>
  <c r="F317" i="3" s="1"/>
  <c r="G317" i="3" s="1"/>
  <c r="M317" i="3" s="1"/>
  <c r="T184" i="3"/>
  <c r="U184" i="3"/>
  <c r="V184" i="3"/>
  <c r="D163" i="1"/>
  <c r="E163" i="1"/>
  <c r="I313" i="1"/>
  <c r="H313" i="1"/>
  <c r="J313" i="1"/>
  <c r="K313" i="1" s="1"/>
  <c r="J111" i="4" l="1"/>
  <c r="Q111" i="4"/>
  <c r="F319" i="4"/>
  <c r="G319" i="4" s="1"/>
  <c r="E320" i="4"/>
  <c r="M230" i="4"/>
  <c r="V230" i="4" s="1"/>
  <c r="L230" i="4"/>
  <c r="T230" i="4" s="1"/>
  <c r="N230" i="4"/>
  <c r="U230" i="4" s="1"/>
  <c r="L319" i="3"/>
  <c r="N319" i="3"/>
  <c r="O319" i="3" s="1"/>
  <c r="J204" i="3"/>
  <c r="K204" i="3" s="1"/>
  <c r="S110" i="3"/>
  <c r="E318" i="3"/>
  <c r="F318" i="3" s="1"/>
  <c r="G318" i="3" s="1"/>
  <c r="M318" i="3" s="1"/>
  <c r="F163" i="1"/>
  <c r="G163" i="1" s="1"/>
  <c r="H314" i="1"/>
  <c r="I314" i="1"/>
  <c r="J314" i="1"/>
  <c r="K314" i="1" s="1"/>
  <c r="R111" i="4" l="1"/>
  <c r="K111" i="4"/>
  <c r="F320" i="4"/>
  <c r="G320" i="4" s="1"/>
  <c r="E321" i="4"/>
  <c r="O230" i="4"/>
  <c r="N320" i="3"/>
  <c r="L320" i="3"/>
  <c r="O320" i="3"/>
  <c r="I205" i="3"/>
  <c r="H205" i="3"/>
  <c r="Q110" i="3"/>
  <c r="E319" i="3"/>
  <c r="F319" i="3" s="1"/>
  <c r="G319" i="3" s="1"/>
  <c r="M319" i="3" s="1"/>
  <c r="V185" i="3"/>
  <c r="T185" i="3"/>
  <c r="U185" i="3"/>
  <c r="D164" i="1"/>
  <c r="E164" i="1"/>
  <c r="I315" i="1"/>
  <c r="H315" i="1"/>
  <c r="J315" i="1"/>
  <c r="K315" i="1" s="1"/>
  <c r="L231" i="4" l="1"/>
  <c r="T231" i="4" s="1"/>
  <c r="O231" i="4"/>
  <c r="N231" i="4"/>
  <c r="U231" i="4" s="1"/>
  <c r="M231" i="4"/>
  <c r="V231" i="4" s="1"/>
  <c r="E322" i="4"/>
  <c r="F321" i="4"/>
  <c r="G321" i="4" s="1"/>
  <c r="I112" i="4"/>
  <c r="S112" i="4" s="1"/>
  <c r="H112" i="4"/>
  <c r="J205" i="3"/>
  <c r="K205" i="3" s="1"/>
  <c r="I206" i="3" s="1"/>
  <c r="L321" i="3"/>
  <c r="N321" i="3"/>
  <c r="O321" i="3" s="1"/>
  <c r="R110" i="3"/>
  <c r="E320" i="3"/>
  <c r="F320" i="3" s="1"/>
  <c r="G320" i="3" s="1"/>
  <c r="M320" i="3" s="1"/>
  <c r="F164" i="1"/>
  <c r="G164" i="1" s="1"/>
  <c r="I316" i="1"/>
  <c r="H316" i="1"/>
  <c r="J316" i="1"/>
  <c r="K316" i="1" s="1"/>
  <c r="E323" i="4" l="1"/>
  <c r="F322" i="4"/>
  <c r="G322" i="4" s="1"/>
  <c r="J112" i="4"/>
  <c r="Q112" i="4"/>
  <c r="O232" i="4"/>
  <c r="N232" i="4"/>
  <c r="U232" i="4" s="1"/>
  <c r="M232" i="4"/>
  <c r="V232" i="4" s="1"/>
  <c r="L232" i="4"/>
  <c r="T232" i="4" s="1"/>
  <c r="H206" i="3"/>
  <c r="J206" i="3" s="1"/>
  <c r="K206" i="3" s="1"/>
  <c r="N322" i="3"/>
  <c r="O322" i="3" s="1"/>
  <c r="L322" i="3"/>
  <c r="S111" i="3"/>
  <c r="E321" i="3"/>
  <c r="F321" i="3" s="1"/>
  <c r="G321" i="3" s="1"/>
  <c r="M321" i="3" s="1"/>
  <c r="U186" i="3"/>
  <c r="V186" i="3"/>
  <c r="T186" i="3"/>
  <c r="E165" i="1"/>
  <c r="D165" i="1"/>
  <c r="I317" i="1"/>
  <c r="H317" i="1"/>
  <c r="J317" i="1"/>
  <c r="K317" i="1" s="1"/>
  <c r="N233" i="4" l="1"/>
  <c r="U233" i="4" s="1"/>
  <c r="M233" i="4"/>
  <c r="V233" i="4" s="1"/>
  <c r="L233" i="4"/>
  <c r="T233" i="4" s="1"/>
  <c r="R112" i="4"/>
  <c r="K112" i="4"/>
  <c r="E324" i="4"/>
  <c r="F323" i="4"/>
  <c r="G323" i="4" s="1"/>
  <c r="L323" i="3"/>
  <c r="N323" i="3"/>
  <c r="O323" i="3" s="1"/>
  <c r="I207" i="3"/>
  <c r="H207" i="3"/>
  <c r="Q111" i="3"/>
  <c r="E322" i="3"/>
  <c r="F322" i="3" s="1"/>
  <c r="G322" i="3" s="1"/>
  <c r="M322" i="3" s="1"/>
  <c r="F165" i="1"/>
  <c r="G165" i="1" s="1"/>
  <c r="I318" i="1"/>
  <c r="H318" i="1"/>
  <c r="J318" i="1"/>
  <c r="K318" i="1" s="1"/>
  <c r="O233" i="4" l="1"/>
  <c r="F324" i="4"/>
  <c r="G324" i="4" s="1"/>
  <c r="E325" i="4"/>
  <c r="H113" i="4"/>
  <c r="I113" i="4"/>
  <c r="S113" i="4" s="1"/>
  <c r="J207" i="3"/>
  <c r="K207" i="3" s="1"/>
  <c r="I208" i="3" s="1"/>
  <c r="N324" i="3"/>
  <c r="O324" i="3" s="1"/>
  <c r="L324" i="3"/>
  <c r="R111" i="3"/>
  <c r="E323" i="3"/>
  <c r="F323" i="3" s="1"/>
  <c r="G323" i="3" s="1"/>
  <c r="M323" i="3" s="1"/>
  <c r="U187" i="3"/>
  <c r="V187" i="3"/>
  <c r="T187" i="3"/>
  <c r="D166" i="1"/>
  <c r="E166" i="1"/>
  <c r="I319" i="1"/>
  <c r="H319" i="1"/>
  <c r="J319" i="1"/>
  <c r="K319" i="1" s="1"/>
  <c r="M234" i="4" l="1"/>
  <c r="V234" i="4" s="1"/>
  <c r="L234" i="4"/>
  <c r="T234" i="4" s="1"/>
  <c r="N234" i="4"/>
  <c r="U234" i="4" s="1"/>
  <c r="J113" i="4"/>
  <c r="Q113" i="4"/>
  <c r="F325" i="4"/>
  <c r="G325" i="4" s="1"/>
  <c r="E326" i="4"/>
  <c r="H208" i="3"/>
  <c r="J208" i="3" s="1"/>
  <c r="K208" i="3" s="1"/>
  <c r="L325" i="3"/>
  <c r="N325" i="3"/>
  <c r="O325" i="3" s="1"/>
  <c r="S112" i="3"/>
  <c r="E324" i="3"/>
  <c r="F324" i="3" s="1"/>
  <c r="G324" i="3" s="1"/>
  <c r="M324" i="3" s="1"/>
  <c r="F166" i="1"/>
  <c r="G166" i="1" s="1"/>
  <c r="J320" i="1"/>
  <c r="K320" i="1" s="1"/>
  <c r="I320" i="1"/>
  <c r="H320" i="1"/>
  <c r="R113" i="4" l="1"/>
  <c r="K113" i="4"/>
  <c r="O234" i="4"/>
  <c r="E327" i="4"/>
  <c r="F326" i="4"/>
  <c r="G326" i="4" s="1"/>
  <c r="H209" i="3"/>
  <c r="I209" i="3"/>
  <c r="N326" i="3"/>
  <c r="O326" i="3" s="1"/>
  <c r="L326" i="3"/>
  <c r="Q112" i="3"/>
  <c r="E325" i="3"/>
  <c r="F325" i="3" s="1"/>
  <c r="G325" i="3" s="1"/>
  <c r="M325" i="3" s="1"/>
  <c r="T188" i="3"/>
  <c r="U188" i="3"/>
  <c r="V188" i="3"/>
  <c r="D167" i="1"/>
  <c r="E167" i="1"/>
  <c r="J321" i="1"/>
  <c r="K321" i="1" s="1"/>
  <c r="I321" i="1"/>
  <c r="H321" i="1"/>
  <c r="E328" i="4" l="1"/>
  <c r="F327" i="4"/>
  <c r="G327" i="4" s="1"/>
  <c r="L235" i="4"/>
  <c r="T235" i="4" s="1"/>
  <c r="M235" i="4"/>
  <c r="V235" i="4" s="1"/>
  <c r="N235" i="4"/>
  <c r="U235" i="4" s="1"/>
  <c r="I114" i="4"/>
  <c r="S114" i="4" s="1"/>
  <c r="H114" i="4"/>
  <c r="J209" i="3"/>
  <c r="K209" i="3" s="1"/>
  <c r="I210" i="3" s="1"/>
  <c r="L327" i="3"/>
  <c r="N327" i="3"/>
  <c r="O327" i="3" s="1"/>
  <c r="R112" i="3"/>
  <c r="E326" i="3"/>
  <c r="F326" i="3" s="1"/>
  <c r="G326" i="3" s="1"/>
  <c r="M326" i="3" s="1"/>
  <c r="F167" i="1"/>
  <c r="G167" i="1" s="1"/>
  <c r="H322" i="1"/>
  <c r="I322" i="1"/>
  <c r="J322" i="1"/>
  <c r="K322" i="1" s="1"/>
  <c r="E329" i="4" l="1"/>
  <c r="F328" i="4"/>
  <c r="G328" i="4" s="1"/>
  <c r="O235" i="4"/>
  <c r="J114" i="4"/>
  <c r="Q114" i="4"/>
  <c r="H210" i="3"/>
  <c r="J210" i="3" s="1"/>
  <c r="K210" i="3" s="1"/>
  <c r="N328" i="3"/>
  <c r="O328" i="3" s="1"/>
  <c r="L328" i="3"/>
  <c r="S113" i="3"/>
  <c r="E327" i="3"/>
  <c r="F327" i="3" s="1"/>
  <c r="G327" i="3" s="1"/>
  <c r="M327" i="3" s="1"/>
  <c r="V189" i="3"/>
  <c r="T189" i="3"/>
  <c r="U189" i="3"/>
  <c r="E168" i="1"/>
  <c r="D168" i="1"/>
  <c r="I323" i="1"/>
  <c r="H323" i="1"/>
  <c r="J323" i="1"/>
  <c r="K323" i="1" s="1"/>
  <c r="E330" i="4" l="1"/>
  <c r="F329" i="4"/>
  <c r="G329" i="4" s="1"/>
  <c r="R114" i="4"/>
  <c r="K114" i="4"/>
  <c r="O236" i="4"/>
  <c r="N236" i="4"/>
  <c r="U236" i="4" s="1"/>
  <c r="M236" i="4"/>
  <c r="V236" i="4" s="1"/>
  <c r="L236" i="4"/>
  <c r="T236" i="4" s="1"/>
  <c r="L329" i="3"/>
  <c r="N329" i="3"/>
  <c r="O329" i="3" s="1"/>
  <c r="H211" i="3"/>
  <c r="I211" i="3"/>
  <c r="Q113" i="3"/>
  <c r="E328" i="3"/>
  <c r="F328" i="3" s="1"/>
  <c r="G328" i="3" s="1"/>
  <c r="M328" i="3" s="1"/>
  <c r="F168" i="1"/>
  <c r="G168" i="1" s="1"/>
  <c r="H324" i="1"/>
  <c r="J324" i="1"/>
  <c r="K324" i="1" s="1"/>
  <c r="I324" i="1"/>
  <c r="N237" i="4" l="1"/>
  <c r="U237" i="4" s="1"/>
  <c r="M237" i="4"/>
  <c r="V237" i="4" s="1"/>
  <c r="L237" i="4"/>
  <c r="T237" i="4" s="1"/>
  <c r="H115" i="4"/>
  <c r="I115" i="4"/>
  <c r="S115" i="4" s="1"/>
  <c r="F330" i="4"/>
  <c r="G330" i="4" s="1"/>
  <c r="E331" i="4"/>
  <c r="N330" i="3"/>
  <c r="O330" i="3" s="1"/>
  <c r="L330" i="3"/>
  <c r="J211" i="3"/>
  <c r="K211" i="3" s="1"/>
  <c r="R113" i="3"/>
  <c r="E329" i="3"/>
  <c r="F329" i="3" s="1"/>
  <c r="G329" i="3" s="1"/>
  <c r="M329" i="3" s="1"/>
  <c r="U190" i="3"/>
  <c r="V190" i="3"/>
  <c r="T190" i="3"/>
  <c r="D169" i="1"/>
  <c r="E169" i="1"/>
  <c r="I325" i="1"/>
  <c r="H325" i="1"/>
  <c r="J325" i="1"/>
  <c r="K325" i="1" s="1"/>
  <c r="E332" i="4" l="1"/>
  <c r="F331" i="4"/>
  <c r="G331" i="4" s="1"/>
  <c r="J115" i="4"/>
  <c r="Q115" i="4"/>
  <c r="O237" i="4"/>
  <c r="L331" i="3"/>
  <c r="N331" i="3"/>
  <c r="O331" i="3" s="1"/>
  <c r="I212" i="3"/>
  <c r="H212" i="3"/>
  <c r="S114" i="3"/>
  <c r="E330" i="3"/>
  <c r="F330" i="3" s="1"/>
  <c r="G330" i="3" s="1"/>
  <c r="M330" i="3" s="1"/>
  <c r="F169" i="1"/>
  <c r="G169" i="1" s="1"/>
  <c r="I326" i="1"/>
  <c r="H326" i="1"/>
  <c r="J326" i="1"/>
  <c r="K326" i="1" s="1"/>
  <c r="M238" i="4" l="1"/>
  <c r="V238" i="4" s="1"/>
  <c r="N238" i="4"/>
  <c r="U238" i="4" s="1"/>
  <c r="L238" i="4"/>
  <c r="T238" i="4" s="1"/>
  <c r="O238" i="4"/>
  <c r="E333" i="4"/>
  <c r="F332" i="4"/>
  <c r="G332" i="4" s="1"/>
  <c r="R115" i="4"/>
  <c r="K115" i="4"/>
  <c r="N332" i="3"/>
  <c r="O332" i="3" s="1"/>
  <c r="L332" i="3"/>
  <c r="J212" i="3"/>
  <c r="K212" i="3" s="1"/>
  <c r="Q114" i="3"/>
  <c r="E331" i="3"/>
  <c r="F331" i="3" s="1"/>
  <c r="G331" i="3" s="1"/>
  <c r="M331" i="3" s="1"/>
  <c r="U191" i="3"/>
  <c r="V191" i="3"/>
  <c r="T191" i="3"/>
  <c r="D170" i="1"/>
  <c r="E170" i="1"/>
  <c r="I327" i="1"/>
  <c r="H327" i="1"/>
  <c r="J327" i="1"/>
  <c r="K327" i="1" s="1"/>
  <c r="I116" i="4" l="1"/>
  <c r="S116" i="4" s="1"/>
  <c r="H116" i="4"/>
  <c r="L239" i="4"/>
  <c r="T239" i="4" s="1"/>
  <c r="M239" i="4"/>
  <c r="V239" i="4" s="1"/>
  <c r="O239" i="4"/>
  <c r="N239" i="4"/>
  <c r="U239" i="4" s="1"/>
  <c r="E334" i="4"/>
  <c r="F333" i="4"/>
  <c r="G333" i="4" s="1"/>
  <c r="L333" i="3"/>
  <c r="N333" i="3"/>
  <c r="O333" i="3" s="1"/>
  <c r="I213" i="3"/>
  <c r="H213" i="3"/>
  <c r="R114" i="3"/>
  <c r="E332" i="3"/>
  <c r="F332" i="3" s="1"/>
  <c r="G332" i="3" s="1"/>
  <c r="M332" i="3" s="1"/>
  <c r="T192" i="3"/>
  <c r="U192" i="3"/>
  <c r="V192" i="3"/>
  <c r="F170" i="1"/>
  <c r="G170" i="1" s="1"/>
  <c r="J328" i="1"/>
  <c r="K328" i="1" s="1"/>
  <c r="H328" i="1"/>
  <c r="I328" i="1"/>
  <c r="E335" i="4" l="1"/>
  <c r="F334" i="4"/>
  <c r="G334" i="4" s="1"/>
  <c r="J116" i="4"/>
  <c r="Q116" i="4"/>
  <c r="L240" i="4"/>
  <c r="T240" i="4" s="1"/>
  <c r="M240" i="4"/>
  <c r="V240" i="4" s="1"/>
  <c r="N240" i="4"/>
  <c r="U240" i="4" s="1"/>
  <c r="J213" i="3"/>
  <c r="K213" i="3" s="1"/>
  <c r="H214" i="3" s="1"/>
  <c r="N334" i="3"/>
  <c r="O334" i="3" s="1"/>
  <c r="L334" i="3"/>
  <c r="S115" i="3"/>
  <c r="E333" i="3"/>
  <c r="F333" i="3" s="1"/>
  <c r="G333" i="3" s="1"/>
  <c r="M333" i="3" s="1"/>
  <c r="E171" i="1"/>
  <c r="D171" i="1"/>
  <c r="I329" i="1"/>
  <c r="H329" i="1"/>
  <c r="J329" i="1"/>
  <c r="K329" i="1" s="1"/>
  <c r="R116" i="4" l="1"/>
  <c r="K116" i="4"/>
  <c r="O240" i="4"/>
  <c r="E336" i="4"/>
  <c r="F335" i="4"/>
  <c r="G335" i="4" s="1"/>
  <c r="I214" i="3"/>
  <c r="J214" i="3" s="1"/>
  <c r="K214" i="3" s="1"/>
  <c r="L335" i="3"/>
  <c r="N335" i="3"/>
  <c r="O335" i="3" s="1"/>
  <c r="Q115" i="3"/>
  <c r="E334" i="3"/>
  <c r="F334" i="3" s="1"/>
  <c r="G334" i="3" s="1"/>
  <c r="M334" i="3" s="1"/>
  <c r="V193" i="3"/>
  <c r="T193" i="3"/>
  <c r="U193" i="3"/>
  <c r="F171" i="1"/>
  <c r="G171" i="1" s="1"/>
  <c r="H330" i="1"/>
  <c r="I330" i="1"/>
  <c r="J330" i="1"/>
  <c r="K330" i="1" s="1"/>
  <c r="E337" i="4" l="1"/>
  <c r="F336" i="4"/>
  <c r="G336" i="4" s="1"/>
  <c r="N241" i="4"/>
  <c r="U241" i="4" s="1"/>
  <c r="O241" i="4"/>
  <c r="M241" i="4"/>
  <c r="V241" i="4" s="1"/>
  <c r="L241" i="4"/>
  <c r="T241" i="4" s="1"/>
  <c r="H117" i="4"/>
  <c r="I117" i="4"/>
  <c r="S117" i="4" s="1"/>
  <c r="N336" i="3"/>
  <c r="O336" i="3" s="1"/>
  <c r="L336" i="3"/>
  <c r="I215" i="3"/>
  <c r="H215" i="3"/>
  <c r="R115" i="3"/>
  <c r="E335" i="3"/>
  <c r="F335" i="3" s="1"/>
  <c r="G335" i="3" s="1"/>
  <c r="M335" i="3" s="1"/>
  <c r="D172" i="1"/>
  <c r="E172" i="1"/>
  <c r="J331" i="1"/>
  <c r="K331" i="1" s="1"/>
  <c r="H331" i="1"/>
  <c r="I331" i="1"/>
  <c r="M242" i="4" l="1"/>
  <c r="V242" i="4" s="1"/>
  <c r="N242" i="4"/>
  <c r="U242" i="4" s="1"/>
  <c r="L242" i="4"/>
  <c r="T242" i="4" s="1"/>
  <c r="J117" i="4"/>
  <c r="Q117" i="4"/>
  <c r="E338" i="4"/>
  <c r="F337" i="4"/>
  <c r="G337" i="4" s="1"/>
  <c r="J215" i="3"/>
  <c r="K215" i="3" s="1"/>
  <c r="I216" i="3" s="1"/>
  <c r="L337" i="3"/>
  <c r="N337" i="3"/>
  <c r="O337" i="3" s="1"/>
  <c r="S116" i="3"/>
  <c r="E336" i="3"/>
  <c r="F336" i="3" s="1"/>
  <c r="G336" i="3" s="1"/>
  <c r="M336" i="3" s="1"/>
  <c r="U194" i="3"/>
  <c r="V194" i="3"/>
  <c r="T194" i="3"/>
  <c r="F172" i="1"/>
  <c r="G172" i="1" s="1"/>
  <c r="I332" i="1"/>
  <c r="H332" i="1"/>
  <c r="J332" i="1"/>
  <c r="K332" i="1" s="1"/>
  <c r="E339" i="4" l="1"/>
  <c r="F338" i="4"/>
  <c r="G338" i="4" s="1"/>
  <c r="O242" i="4"/>
  <c r="R117" i="4"/>
  <c r="K117" i="4"/>
  <c r="H216" i="3"/>
  <c r="J216" i="3" s="1"/>
  <c r="K216" i="3" s="1"/>
  <c r="I217" i="3" s="1"/>
  <c r="N338" i="3"/>
  <c r="O338" i="3" s="1"/>
  <c r="L338" i="3"/>
  <c r="Q116" i="3"/>
  <c r="E337" i="3"/>
  <c r="F337" i="3" s="1"/>
  <c r="G337" i="3" s="1"/>
  <c r="M337" i="3" s="1"/>
  <c r="D173" i="1"/>
  <c r="E173" i="1"/>
  <c r="I333" i="1"/>
  <c r="H333" i="1"/>
  <c r="J333" i="1"/>
  <c r="K333" i="1" s="1"/>
  <c r="E340" i="4" l="1"/>
  <c r="F339" i="4"/>
  <c r="G339" i="4" s="1"/>
  <c r="L243" i="4"/>
  <c r="T243" i="4" s="1"/>
  <c r="N243" i="4"/>
  <c r="U243" i="4" s="1"/>
  <c r="M243" i="4"/>
  <c r="V243" i="4" s="1"/>
  <c r="H118" i="4"/>
  <c r="I118" i="4"/>
  <c r="S118" i="4" s="1"/>
  <c r="H217" i="3"/>
  <c r="J217" i="3" s="1"/>
  <c r="K217" i="3" s="1"/>
  <c r="I218" i="3" s="1"/>
  <c r="L339" i="3"/>
  <c r="N339" i="3"/>
  <c r="O339" i="3" s="1"/>
  <c r="R116" i="3"/>
  <c r="E338" i="3"/>
  <c r="F338" i="3" s="1"/>
  <c r="G338" i="3" s="1"/>
  <c r="M338" i="3" s="1"/>
  <c r="U195" i="3"/>
  <c r="V195" i="3"/>
  <c r="T195" i="3"/>
  <c r="F173" i="1"/>
  <c r="G173" i="1" s="1"/>
  <c r="I334" i="1"/>
  <c r="H334" i="1"/>
  <c r="J334" i="1"/>
  <c r="K334" i="1" s="1"/>
  <c r="J118" i="4" l="1"/>
  <c r="Q118" i="4"/>
  <c r="O243" i="4"/>
  <c r="F340" i="4"/>
  <c r="G340" i="4" s="1"/>
  <c r="E341" i="4"/>
  <c r="H218" i="3"/>
  <c r="J218" i="3" s="1"/>
  <c r="K218" i="3" s="1"/>
  <c r="N340" i="3"/>
  <c r="L340" i="3"/>
  <c r="O340" i="3"/>
  <c r="S117" i="3"/>
  <c r="E339" i="3"/>
  <c r="F339" i="3" s="1"/>
  <c r="G339" i="3" s="1"/>
  <c r="M339" i="3" s="1"/>
  <c r="E174" i="1"/>
  <c r="D174" i="1"/>
  <c r="J335" i="1"/>
  <c r="K335" i="1" s="1"/>
  <c r="H335" i="1"/>
  <c r="I335" i="1"/>
  <c r="E342" i="4" l="1"/>
  <c r="F341" i="4"/>
  <c r="G341" i="4" s="1"/>
  <c r="R118" i="4"/>
  <c r="K118" i="4"/>
  <c r="M244" i="4"/>
  <c r="V244" i="4" s="1"/>
  <c r="L244" i="4"/>
  <c r="T244" i="4" s="1"/>
  <c r="N244" i="4"/>
  <c r="U244" i="4" s="1"/>
  <c r="L341" i="3"/>
  <c r="N341" i="3"/>
  <c r="O341" i="3" s="1"/>
  <c r="H219" i="3"/>
  <c r="I219" i="3"/>
  <c r="Q117" i="3"/>
  <c r="E340" i="3"/>
  <c r="F340" i="3" s="1"/>
  <c r="G340" i="3" s="1"/>
  <c r="M340" i="3" s="1"/>
  <c r="T196" i="3"/>
  <c r="U196" i="3"/>
  <c r="V196" i="3"/>
  <c r="F174" i="1"/>
  <c r="G174" i="1" s="1"/>
  <c r="J336" i="1"/>
  <c r="K336" i="1" s="1"/>
  <c r="H336" i="1"/>
  <c r="I336" i="1"/>
  <c r="H119" i="4" l="1"/>
  <c r="I119" i="4"/>
  <c r="S119" i="4" s="1"/>
  <c r="O244" i="4"/>
  <c r="E343" i="4"/>
  <c r="F342" i="4"/>
  <c r="G342" i="4" s="1"/>
  <c r="N342" i="3"/>
  <c r="L342" i="3"/>
  <c r="O342" i="3"/>
  <c r="J219" i="3"/>
  <c r="K219" i="3" s="1"/>
  <c r="R117" i="3"/>
  <c r="E341" i="3"/>
  <c r="F341" i="3" s="1"/>
  <c r="G341" i="3" s="1"/>
  <c r="M341" i="3" s="1"/>
  <c r="D175" i="1"/>
  <c r="E175" i="1"/>
  <c r="I337" i="1"/>
  <c r="H337" i="1"/>
  <c r="J337" i="1"/>
  <c r="K337" i="1" s="1"/>
  <c r="E344" i="4" l="1"/>
  <c r="F343" i="4"/>
  <c r="G343" i="4" s="1"/>
  <c r="N245" i="4"/>
  <c r="U245" i="4" s="1"/>
  <c r="L245" i="4"/>
  <c r="T245" i="4" s="1"/>
  <c r="M245" i="4"/>
  <c r="V245" i="4" s="1"/>
  <c r="J119" i="4"/>
  <c r="Q119" i="4"/>
  <c r="L343" i="3"/>
  <c r="N343" i="3"/>
  <c r="O343" i="3" s="1"/>
  <c r="I220" i="3"/>
  <c r="H220" i="3"/>
  <c r="S118" i="3"/>
  <c r="E342" i="3"/>
  <c r="F342" i="3" s="1"/>
  <c r="G342" i="3" s="1"/>
  <c r="M342" i="3" s="1"/>
  <c r="V197" i="3"/>
  <c r="T197" i="3"/>
  <c r="U197" i="3"/>
  <c r="F175" i="1"/>
  <c r="G175" i="1" s="1"/>
  <c r="H338" i="1"/>
  <c r="I338" i="1"/>
  <c r="J338" i="1"/>
  <c r="K338" i="1" s="1"/>
  <c r="R119" i="4" l="1"/>
  <c r="K119" i="4"/>
  <c r="O245" i="4"/>
  <c r="E345" i="4"/>
  <c r="F344" i="4"/>
  <c r="G344" i="4" s="1"/>
  <c r="N344" i="3"/>
  <c r="O344" i="3" s="1"/>
  <c r="L344" i="3"/>
  <c r="J220" i="3"/>
  <c r="K220" i="3" s="1"/>
  <c r="Q118" i="3"/>
  <c r="E343" i="3"/>
  <c r="F343" i="3" s="1"/>
  <c r="G343" i="3" s="1"/>
  <c r="M343" i="3" s="1"/>
  <c r="U198" i="3"/>
  <c r="V198" i="3"/>
  <c r="T198" i="3"/>
  <c r="D176" i="1"/>
  <c r="E176" i="1"/>
  <c r="J339" i="1"/>
  <c r="K339" i="1" s="1"/>
  <c r="H339" i="1"/>
  <c r="I339" i="1"/>
  <c r="F345" i="4" l="1"/>
  <c r="G345" i="4" s="1"/>
  <c r="E346" i="4"/>
  <c r="M246" i="4"/>
  <c r="V246" i="4" s="1"/>
  <c r="N246" i="4"/>
  <c r="U246" i="4" s="1"/>
  <c r="L246" i="4"/>
  <c r="T246" i="4" s="1"/>
  <c r="I120" i="4"/>
  <c r="S120" i="4" s="1"/>
  <c r="H120" i="4"/>
  <c r="L345" i="3"/>
  <c r="N345" i="3"/>
  <c r="O345" i="3" s="1"/>
  <c r="I221" i="3"/>
  <c r="H221" i="3"/>
  <c r="R118" i="3"/>
  <c r="E344" i="3"/>
  <c r="F344" i="3" s="1"/>
  <c r="G344" i="3" s="1"/>
  <c r="M344" i="3" s="1"/>
  <c r="F176" i="1"/>
  <c r="G176" i="1" s="1"/>
  <c r="I340" i="1"/>
  <c r="H340" i="1"/>
  <c r="J340" i="1"/>
  <c r="K340" i="1" s="1"/>
  <c r="J120" i="4" l="1"/>
  <c r="Q120" i="4"/>
  <c r="O246" i="4"/>
  <c r="E347" i="4"/>
  <c r="F346" i="4"/>
  <c r="G346" i="4" s="1"/>
  <c r="J221" i="3"/>
  <c r="K221" i="3" s="1"/>
  <c r="I222" i="3" s="1"/>
  <c r="N346" i="3"/>
  <c r="O346" i="3" s="1"/>
  <c r="L346" i="3"/>
  <c r="S119" i="3"/>
  <c r="E345" i="3"/>
  <c r="F345" i="3" s="1"/>
  <c r="G345" i="3" s="1"/>
  <c r="M345" i="3" s="1"/>
  <c r="U199" i="3"/>
  <c r="V199" i="3"/>
  <c r="T199" i="3"/>
  <c r="E177" i="1"/>
  <c r="D177" i="1"/>
  <c r="I341" i="1"/>
  <c r="H341" i="1"/>
  <c r="J341" i="1"/>
  <c r="K341" i="1" s="1"/>
  <c r="E348" i="4" l="1"/>
  <c r="F347" i="4"/>
  <c r="G347" i="4" s="1"/>
  <c r="L247" i="4"/>
  <c r="T247" i="4" s="1"/>
  <c r="O247" i="4"/>
  <c r="N247" i="4"/>
  <c r="U247" i="4" s="1"/>
  <c r="M247" i="4"/>
  <c r="V247" i="4" s="1"/>
  <c r="R120" i="4"/>
  <c r="K120" i="4"/>
  <c r="H222" i="3"/>
  <c r="J222" i="3" s="1"/>
  <c r="K222" i="3" s="1"/>
  <c r="H223" i="3" s="1"/>
  <c r="L347" i="3"/>
  <c r="N347" i="3"/>
  <c r="O347" i="3" s="1"/>
  <c r="Q119" i="3"/>
  <c r="E346" i="3"/>
  <c r="F346" i="3" s="1"/>
  <c r="G346" i="3" s="1"/>
  <c r="M346" i="3" s="1"/>
  <c r="F177" i="1"/>
  <c r="G177" i="1" s="1"/>
  <c r="J342" i="1"/>
  <c r="K342" i="1" s="1"/>
  <c r="I342" i="1"/>
  <c r="H342" i="1"/>
  <c r="H121" i="4" l="1"/>
  <c r="I121" i="4"/>
  <c r="S121" i="4" s="1"/>
  <c r="N248" i="4"/>
  <c r="U248" i="4" s="1"/>
  <c r="M248" i="4"/>
  <c r="V248" i="4" s="1"/>
  <c r="L248" i="4"/>
  <c r="T248" i="4" s="1"/>
  <c r="E349" i="4"/>
  <c r="F348" i="4"/>
  <c r="G348" i="4" s="1"/>
  <c r="I223" i="3"/>
  <c r="J223" i="3" s="1"/>
  <c r="K223" i="3" s="1"/>
  <c r="N348" i="3"/>
  <c r="O348" i="3" s="1"/>
  <c r="L348" i="3"/>
  <c r="R119" i="3"/>
  <c r="E347" i="3"/>
  <c r="F347" i="3" s="1"/>
  <c r="G347" i="3" s="1"/>
  <c r="M347" i="3" s="1"/>
  <c r="T200" i="3"/>
  <c r="U200" i="3"/>
  <c r="V200" i="3"/>
  <c r="D178" i="1"/>
  <c r="E178" i="1"/>
  <c r="I343" i="1"/>
  <c r="H343" i="1"/>
  <c r="J343" i="1"/>
  <c r="K343" i="1" s="1"/>
  <c r="E350" i="4" l="1"/>
  <c r="F349" i="4"/>
  <c r="G349" i="4" s="1"/>
  <c r="O248" i="4"/>
  <c r="J121" i="4"/>
  <c r="Q121" i="4"/>
  <c r="L349" i="3"/>
  <c r="N349" i="3"/>
  <c r="O349" i="3" s="1"/>
  <c r="I224" i="3"/>
  <c r="H224" i="3"/>
  <c r="S120" i="3"/>
  <c r="E348" i="3"/>
  <c r="F348" i="3" s="1"/>
  <c r="G348" i="3" s="1"/>
  <c r="M348" i="3" s="1"/>
  <c r="V201" i="3"/>
  <c r="T201" i="3"/>
  <c r="U201" i="3"/>
  <c r="F178" i="1"/>
  <c r="G178" i="1" s="1"/>
  <c r="J344" i="1"/>
  <c r="K344" i="1" s="1"/>
  <c r="H344" i="1"/>
  <c r="I344" i="1"/>
  <c r="F350" i="4" l="1"/>
  <c r="G350" i="4" s="1"/>
  <c r="E351" i="4"/>
  <c r="R121" i="4"/>
  <c r="K121" i="4"/>
  <c r="N249" i="4"/>
  <c r="U249" i="4" s="1"/>
  <c r="M249" i="4"/>
  <c r="V249" i="4" s="1"/>
  <c r="L249" i="4"/>
  <c r="T249" i="4" s="1"/>
  <c r="J224" i="3"/>
  <c r="K224" i="3" s="1"/>
  <c r="H225" i="3" s="1"/>
  <c r="N350" i="3"/>
  <c r="L350" i="3"/>
  <c r="O350" i="3"/>
  <c r="Q120" i="3"/>
  <c r="E349" i="3"/>
  <c r="F349" i="3" s="1"/>
  <c r="G349" i="3" s="1"/>
  <c r="M349" i="3" s="1"/>
  <c r="E179" i="1"/>
  <c r="D179" i="1"/>
  <c r="J345" i="1"/>
  <c r="K345" i="1" s="1"/>
  <c r="I345" i="1"/>
  <c r="H345" i="1"/>
  <c r="O249" i="4" l="1"/>
  <c r="H122" i="4"/>
  <c r="I122" i="4"/>
  <c r="S122" i="4" s="1"/>
  <c r="E352" i="4"/>
  <c r="F351" i="4"/>
  <c r="G351" i="4" s="1"/>
  <c r="I225" i="3"/>
  <c r="J225" i="3" s="1"/>
  <c r="K225" i="3" s="1"/>
  <c r="I226" i="3" s="1"/>
  <c r="L351" i="3"/>
  <c r="N351" i="3"/>
  <c r="O351" i="3" s="1"/>
  <c r="R120" i="3"/>
  <c r="E350" i="3"/>
  <c r="F350" i="3" s="1"/>
  <c r="G350" i="3" s="1"/>
  <c r="M350" i="3" s="1"/>
  <c r="U202" i="3"/>
  <c r="V202" i="3"/>
  <c r="T202" i="3"/>
  <c r="F179" i="1"/>
  <c r="G179" i="1" s="1"/>
  <c r="J346" i="1"/>
  <c r="K346" i="1" s="1"/>
  <c r="H346" i="1"/>
  <c r="I346" i="1"/>
  <c r="E353" i="4" l="1"/>
  <c r="F352" i="4"/>
  <c r="G352" i="4" s="1"/>
  <c r="M250" i="4"/>
  <c r="V250" i="4" s="1"/>
  <c r="L250" i="4"/>
  <c r="T250" i="4" s="1"/>
  <c r="N250" i="4"/>
  <c r="U250" i="4" s="1"/>
  <c r="J122" i="4"/>
  <c r="Q122" i="4"/>
  <c r="H226" i="3"/>
  <c r="J226" i="3" s="1"/>
  <c r="K226" i="3" s="1"/>
  <c r="H227" i="3" s="1"/>
  <c r="N352" i="3"/>
  <c r="O352" i="3" s="1"/>
  <c r="L352" i="3"/>
  <c r="S121" i="3"/>
  <c r="E351" i="3"/>
  <c r="F351" i="3" s="1"/>
  <c r="G351" i="3" s="1"/>
  <c r="M351" i="3" s="1"/>
  <c r="D180" i="1"/>
  <c r="E180" i="1"/>
  <c r="I347" i="1"/>
  <c r="H347" i="1"/>
  <c r="J347" i="1"/>
  <c r="K347" i="1" s="1"/>
  <c r="R122" i="4" l="1"/>
  <c r="K122" i="4"/>
  <c r="O250" i="4"/>
  <c r="E354" i="4"/>
  <c r="F353" i="4"/>
  <c r="G353" i="4" s="1"/>
  <c r="I227" i="3"/>
  <c r="J227" i="3" s="1"/>
  <c r="K227" i="3" s="1"/>
  <c r="L353" i="3"/>
  <c r="N353" i="3"/>
  <c r="O353" i="3" s="1"/>
  <c r="Q121" i="3"/>
  <c r="E352" i="3"/>
  <c r="F352" i="3" s="1"/>
  <c r="G352" i="3" s="1"/>
  <c r="M352" i="3" s="1"/>
  <c r="U203" i="3"/>
  <c r="V203" i="3"/>
  <c r="T203" i="3"/>
  <c r="F180" i="1"/>
  <c r="G180" i="1" s="1"/>
  <c r="I348" i="1"/>
  <c r="H348" i="1"/>
  <c r="J348" i="1"/>
  <c r="K348" i="1" s="1"/>
  <c r="F354" i="4" l="1"/>
  <c r="G354" i="4" s="1"/>
  <c r="E355" i="4"/>
  <c r="L251" i="4"/>
  <c r="T251" i="4" s="1"/>
  <c r="N251" i="4"/>
  <c r="U251" i="4" s="1"/>
  <c r="M251" i="4"/>
  <c r="V251" i="4" s="1"/>
  <c r="H123" i="4"/>
  <c r="I123" i="4"/>
  <c r="S123" i="4" s="1"/>
  <c r="I228" i="3"/>
  <c r="H228" i="3"/>
  <c r="N354" i="3"/>
  <c r="O354" i="3" s="1"/>
  <c r="L354" i="3"/>
  <c r="R121" i="3"/>
  <c r="E353" i="3"/>
  <c r="F353" i="3" s="1"/>
  <c r="G353" i="3" s="1"/>
  <c r="M353" i="3" s="1"/>
  <c r="T204" i="3"/>
  <c r="U204" i="3"/>
  <c r="V204" i="3"/>
  <c r="E181" i="1"/>
  <c r="D181" i="1"/>
  <c r="I349" i="1"/>
  <c r="H349" i="1"/>
  <c r="J349" i="1"/>
  <c r="K349" i="1" s="1"/>
  <c r="O251" i="4" l="1"/>
  <c r="J123" i="4"/>
  <c r="Q123" i="4"/>
  <c r="E356" i="4"/>
  <c r="F355" i="4"/>
  <c r="G355" i="4" s="1"/>
  <c r="J228" i="3"/>
  <c r="K228" i="3" s="1"/>
  <c r="H229" i="3" s="1"/>
  <c r="L355" i="3"/>
  <c r="N355" i="3"/>
  <c r="O355" i="3" s="1"/>
  <c r="S122" i="3"/>
  <c r="E354" i="3"/>
  <c r="F354" i="3" s="1"/>
  <c r="G354" i="3" s="1"/>
  <c r="M354" i="3" s="1"/>
  <c r="F181" i="1"/>
  <c r="G181" i="1" s="1"/>
  <c r="I350" i="1"/>
  <c r="J350" i="1"/>
  <c r="K350" i="1" s="1"/>
  <c r="H350" i="1"/>
  <c r="O252" i="4" l="1"/>
  <c r="N252" i="4"/>
  <c r="U252" i="4" s="1"/>
  <c r="L252" i="4"/>
  <c r="T252" i="4" s="1"/>
  <c r="M252" i="4"/>
  <c r="V252" i="4" s="1"/>
  <c r="E357" i="4"/>
  <c r="F356" i="4"/>
  <c r="G356" i="4" s="1"/>
  <c r="R123" i="4"/>
  <c r="K123" i="4"/>
  <c r="I229" i="3"/>
  <c r="J229" i="3" s="1"/>
  <c r="K229" i="3" s="1"/>
  <c r="N356" i="3"/>
  <c r="O356" i="3" s="1"/>
  <c r="L356" i="3"/>
  <c r="Q122" i="3"/>
  <c r="E355" i="3"/>
  <c r="F355" i="3" s="1"/>
  <c r="G355" i="3" s="1"/>
  <c r="M355" i="3" s="1"/>
  <c r="V205" i="3"/>
  <c r="T205" i="3"/>
  <c r="U205" i="3"/>
  <c r="E182" i="1"/>
  <c r="D182" i="1"/>
  <c r="I351" i="1"/>
  <c r="H351" i="1"/>
  <c r="J351" i="1"/>
  <c r="K351" i="1" s="1"/>
  <c r="I124" i="4" l="1"/>
  <c r="S124" i="4" s="1"/>
  <c r="H124" i="4"/>
  <c r="E358" i="4"/>
  <c r="F357" i="4"/>
  <c r="G357" i="4" s="1"/>
  <c r="N253" i="4"/>
  <c r="U253" i="4" s="1"/>
  <c r="O253" i="4"/>
  <c r="M253" i="4"/>
  <c r="V253" i="4" s="1"/>
  <c r="L253" i="4"/>
  <c r="T253" i="4" s="1"/>
  <c r="I230" i="3"/>
  <c r="H230" i="3"/>
  <c r="L357" i="3"/>
  <c r="N357" i="3"/>
  <c r="O357" i="3" s="1"/>
  <c r="R122" i="3"/>
  <c r="E356" i="3"/>
  <c r="F356" i="3" s="1"/>
  <c r="G356" i="3" s="1"/>
  <c r="M356" i="3" s="1"/>
  <c r="F182" i="1"/>
  <c r="G182" i="1" s="1"/>
  <c r="H352" i="1"/>
  <c r="J352" i="1"/>
  <c r="K352" i="1" s="1"/>
  <c r="I352" i="1"/>
  <c r="F358" i="4" l="1"/>
  <c r="G358" i="4" s="1"/>
  <c r="E359" i="4"/>
  <c r="M254" i="4"/>
  <c r="V254" i="4" s="1"/>
  <c r="N254" i="4"/>
  <c r="U254" i="4" s="1"/>
  <c r="L254" i="4"/>
  <c r="T254" i="4" s="1"/>
  <c r="J124" i="4"/>
  <c r="Q124" i="4"/>
  <c r="J230" i="3"/>
  <c r="K230" i="3" s="1"/>
  <c r="I231" i="3" s="1"/>
  <c r="N358" i="3"/>
  <c r="O358" i="3" s="1"/>
  <c r="L358" i="3"/>
  <c r="S123" i="3"/>
  <c r="E357" i="3"/>
  <c r="F357" i="3" s="1"/>
  <c r="G357" i="3" s="1"/>
  <c r="M357" i="3" s="1"/>
  <c r="U206" i="3"/>
  <c r="V206" i="3"/>
  <c r="T206" i="3"/>
  <c r="D183" i="1"/>
  <c r="E183" i="1"/>
  <c r="I353" i="1"/>
  <c r="H353" i="1"/>
  <c r="J353" i="1"/>
  <c r="K353" i="1" s="1"/>
  <c r="R124" i="4" l="1"/>
  <c r="K124" i="4"/>
  <c r="O254" i="4"/>
  <c r="E360" i="4"/>
  <c r="F359" i="4"/>
  <c r="G359" i="4" s="1"/>
  <c r="H231" i="3"/>
  <c r="J231" i="3" s="1"/>
  <c r="K231" i="3" s="1"/>
  <c r="I232" i="3" s="1"/>
  <c r="L359" i="3"/>
  <c r="N359" i="3"/>
  <c r="O359" i="3" s="1"/>
  <c r="Q123" i="3"/>
  <c r="E358" i="3"/>
  <c r="F358" i="3" s="1"/>
  <c r="G358" i="3" s="1"/>
  <c r="M358" i="3" s="1"/>
  <c r="F183" i="1"/>
  <c r="G183" i="1" s="1"/>
  <c r="H354" i="1"/>
  <c r="I354" i="1"/>
  <c r="J354" i="1"/>
  <c r="K354" i="1" s="1"/>
  <c r="E361" i="4" l="1"/>
  <c r="F360" i="4"/>
  <c r="G360" i="4" s="1"/>
  <c r="L255" i="4"/>
  <c r="T255" i="4" s="1"/>
  <c r="M255" i="4"/>
  <c r="V255" i="4" s="1"/>
  <c r="N255" i="4"/>
  <c r="U255" i="4" s="1"/>
  <c r="H125" i="4"/>
  <c r="I125" i="4"/>
  <c r="S125" i="4" s="1"/>
  <c r="H232" i="3"/>
  <c r="J232" i="3" s="1"/>
  <c r="K232" i="3" s="1"/>
  <c r="H233" i="3" s="1"/>
  <c r="N360" i="3"/>
  <c r="O360" i="3" s="1"/>
  <c r="L360" i="3"/>
  <c r="R123" i="3"/>
  <c r="E359" i="3"/>
  <c r="F359" i="3" s="1"/>
  <c r="G359" i="3" s="1"/>
  <c r="M359" i="3" s="1"/>
  <c r="U207" i="3"/>
  <c r="V207" i="3"/>
  <c r="T207" i="3"/>
  <c r="E184" i="1"/>
  <c r="D184" i="1"/>
  <c r="I355" i="1"/>
  <c r="H355" i="1"/>
  <c r="J355" i="1"/>
  <c r="K355" i="1" s="1"/>
  <c r="J125" i="4" l="1"/>
  <c r="Q125" i="4"/>
  <c r="O255" i="4"/>
  <c r="E362" i="4"/>
  <c r="F361" i="4"/>
  <c r="G361" i="4" s="1"/>
  <c r="I233" i="3"/>
  <c r="J233" i="3" s="1"/>
  <c r="K233" i="3" s="1"/>
  <c r="L361" i="3"/>
  <c r="N361" i="3"/>
  <c r="O361" i="3" s="1"/>
  <c r="S124" i="3"/>
  <c r="E360" i="3"/>
  <c r="F360" i="3" s="1"/>
  <c r="G360" i="3" s="1"/>
  <c r="M360" i="3" s="1"/>
  <c r="F184" i="1"/>
  <c r="G184" i="1" s="1"/>
  <c r="J356" i="1"/>
  <c r="K356" i="1" s="1"/>
  <c r="I356" i="1"/>
  <c r="H356" i="1"/>
  <c r="E363" i="4" l="1"/>
  <c r="F362" i="4"/>
  <c r="G362" i="4" s="1"/>
  <c r="L256" i="4"/>
  <c r="T256" i="4" s="1"/>
  <c r="N256" i="4"/>
  <c r="U256" i="4" s="1"/>
  <c r="M256" i="4"/>
  <c r="V256" i="4" s="1"/>
  <c r="R125" i="4"/>
  <c r="K125" i="4"/>
  <c r="N362" i="3"/>
  <c r="O362" i="3" s="1"/>
  <c r="L362" i="3"/>
  <c r="I234" i="3"/>
  <c r="H234" i="3"/>
  <c r="Q124" i="3"/>
  <c r="E361" i="3"/>
  <c r="F361" i="3" s="1"/>
  <c r="G361" i="3" s="1"/>
  <c r="M361" i="3" s="1"/>
  <c r="T208" i="3"/>
  <c r="U208" i="3"/>
  <c r="V208" i="3"/>
  <c r="E185" i="1"/>
  <c r="D185" i="1"/>
  <c r="I357" i="1"/>
  <c r="H357" i="1"/>
  <c r="J357" i="1"/>
  <c r="K357" i="1" s="1"/>
  <c r="E364" i="4" l="1"/>
  <c r="F363" i="4"/>
  <c r="G363" i="4" s="1"/>
  <c r="I126" i="4"/>
  <c r="S126" i="4" s="1"/>
  <c r="H126" i="4"/>
  <c r="O256" i="4"/>
  <c r="J234" i="3"/>
  <c r="K234" i="3" s="1"/>
  <c r="H235" i="3" s="1"/>
  <c r="L363" i="3"/>
  <c r="N363" i="3"/>
  <c r="O363" i="3" s="1"/>
  <c r="R124" i="3"/>
  <c r="E362" i="3"/>
  <c r="F362" i="3" s="1"/>
  <c r="G362" i="3" s="1"/>
  <c r="M362" i="3" s="1"/>
  <c r="V209" i="3"/>
  <c r="T209" i="3"/>
  <c r="U209" i="3"/>
  <c r="F185" i="1"/>
  <c r="G185" i="1" s="1"/>
  <c r="I358" i="1"/>
  <c r="H358" i="1"/>
  <c r="J358" i="1"/>
  <c r="K358" i="1" s="1"/>
  <c r="E365" i="4" l="1"/>
  <c r="F364" i="4"/>
  <c r="G364" i="4" s="1"/>
  <c r="N257" i="4"/>
  <c r="U257" i="4" s="1"/>
  <c r="O257" i="4"/>
  <c r="L257" i="4"/>
  <c r="T257" i="4" s="1"/>
  <c r="M257" i="4"/>
  <c r="V257" i="4" s="1"/>
  <c r="J126" i="4"/>
  <c r="Q126" i="4"/>
  <c r="I235" i="3"/>
  <c r="J235" i="3" s="1"/>
  <c r="K235" i="3" s="1"/>
  <c r="N364" i="3"/>
  <c r="O364" i="3" s="1"/>
  <c r="L364" i="3"/>
  <c r="S125" i="3"/>
  <c r="E363" i="3"/>
  <c r="F363" i="3" s="1"/>
  <c r="G363" i="3" s="1"/>
  <c r="M363" i="3" s="1"/>
  <c r="E186" i="1"/>
  <c r="D186" i="1"/>
  <c r="I359" i="1"/>
  <c r="H359" i="1"/>
  <c r="J359" i="1"/>
  <c r="K359" i="1" s="1"/>
  <c r="M258" i="4" l="1"/>
  <c r="V258" i="4" s="1"/>
  <c r="O258" i="4"/>
  <c r="N258" i="4"/>
  <c r="U258" i="4" s="1"/>
  <c r="L258" i="4"/>
  <c r="T258" i="4" s="1"/>
  <c r="R126" i="4"/>
  <c r="K126" i="4"/>
  <c r="F365" i="4"/>
  <c r="G365" i="4" s="1"/>
  <c r="E366" i="4"/>
  <c r="L365" i="3"/>
  <c r="N365" i="3"/>
  <c r="O365" i="3" s="1"/>
  <c r="H236" i="3"/>
  <c r="I236" i="3"/>
  <c r="Q125" i="3"/>
  <c r="E364" i="3"/>
  <c r="F364" i="3" s="1"/>
  <c r="G364" i="3" s="1"/>
  <c r="M364" i="3" s="1"/>
  <c r="U210" i="3"/>
  <c r="V210" i="3"/>
  <c r="T210" i="3"/>
  <c r="F186" i="1"/>
  <c r="G186" i="1" s="1"/>
  <c r="H360" i="1"/>
  <c r="J360" i="1"/>
  <c r="K360" i="1" s="1"/>
  <c r="I360" i="1"/>
  <c r="E367" i="4" l="1"/>
  <c r="F366" i="4"/>
  <c r="G366" i="4" s="1"/>
  <c r="H127" i="4"/>
  <c r="I127" i="4"/>
  <c r="S127" i="4" s="1"/>
  <c r="L259" i="4"/>
  <c r="T259" i="4" s="1"/>
  <c r="N259" i="4"/>
  <c r="U259" i="4" s="1"/>
  <c r="M259" i="4"/>
  <c r="V259" i="4" s="1"/>
  <c r="O259" i="4"/>
  <c r="N366" i="3"/>
  <c r="O366" i="3" s="1"/>
  <c r="L366" i="3"/>
  <c r="J236" i="3"/>
  <c r="K236" i="3" s="1"/>
  <c r="R125" i="3"/>
  <c r="E365" i="3"/>
  <c r="F365" i="3" s="1"/>
  <c r="G365" i="3" s="1"/>
  <c r="M365" i="3" s="1"/>
  <c r="D187" i="1"/>
  <c r="E187" i="1"/>
  <c r="I361" i="1"/>
  <c r="H361" i="1"/>
  <c r="J361" i="1"/>
  <c r="K361" i="1" s="1"/>
  <c r="J127" i="4" l="1"/>
  <c r="Q127" i="4"/>
  <c r="O260" i="4"/>
  <c r="M260" i="4"/>
  <c r="V260" i="4" s="1"/>
  <c r="L260" i="4"/>
  <c r="T260" i="4" s="1"/>
  <c r="N260" i="4"/>
  <c r="U260" i="4" s="1"/>
  <c r="E368" i="4"/>
  <c r="F367" i="4"/>
  <c r="G367" i="4" s="1"/>
  <c r="L367" i="3"/>
  <c r="N367" i="3"/>
  <c r="O367" i="3" s="1"/>
  <c r="H237" i="3"/>
  <c r="I237" i="3"/>
  <c r="S126" i="3"/>
  <c r="E366" i="3"/>
  <c r="F366" i="3" s="1"/>
  <c r="G366" i="3" s="1"/>
  <c r="M366" i="3" s="1"/>
  <c r="U211" i="3"/>
  <c r="V211" i="3"/>
  <c r="T211" i="3"/>
  <c r="F187" i="1"/>
  <c r="G187" i="1" s="1"/>
  <c r="J362" i="1"/>
  <c r="K362" i="1" s="1"/>
  <c r="H362" i="1"/>
  <c r="I362" i="1"/>
  <c r="E369" i="4" l="1"/>
  <c r="F368" i="4"/>
  <c r="G368" i="4" s="1"/>
  <c r="N261" i="4"/>
  <c r="U261" i="4" s="1"/>
  <c r="L261" i="4"/>
  <c r="T261" i="4" s="1"/>
  <c r="O261" i="4"/>
  <c r="M261" i="4"/>
  <c r="V261" i="4" s="1"/>
  <c r="R127" i="4"/>
  <c r="K127" i="4"/>
  <c r="J237" i="3"/>
  <c r="K237" i="3" s="1"/>
  <c r="N368" i="3"/>
  <c r="O368" i="3" s="1"/>
  <c r="L368" i="3"/>
  <c r="Q126" i="3"/>
  <c r="E367" i="3"/>
  <c r="F367" i="3" s="1"/>
  <c r="G367" i="3" s="1"/>
  <c r="M367" i="3" s="1"/>
  <c r="D188" i="1"/>
  <c r="E188" i="1"/>
  <c r="J363" i="1"/>
  <c r="K363" i="1" s="1"/>
  <c r="H363" i="1"/>
  <c r="I363" i="1"/>
  <c r="I128" i="4" l="1"/>
  <c r="S128" i="4" s="1"/>
  <c r="H128" i="4"/>
  <c r="L262" i="4"/>
  <c r="T262" i="4" s="1"/>
  <c r="O262" i="4"/>
  <c r="M262" i="4"/>
  <c r="V262" i="4" s="1"/>
  <c r="N262" i="4"/>
  <c r="U262" i="4" s="1"/>
  <c r="E370" i="4"/>
  <c r="F369" i="4"/>
  <c r="G369" i="4" s="1"/>
  <c r="L369" i="3"/>
  <c r="N369" i="3"/>
  <c r="O369" i="3" s="1"/>
  <c r="H238" i="3"/>
  <c r="I238" i="3"/>
  <c r="R126" i="3"/>
  <c r="E368" i="3"/>
  <c r="F368" i="3" s="1"/>
  <c r="G368" i="3" s="1"/>
  <c r="M368" i="3" s="1"/>
  <c r="T212" i="3"/>
  <c r="U212" i="3"/>
  <c r="V212" i="3"/>
  <c r="F188" i="1"/>
  <c r="G188" i="1" s="1"/>
  <c r="I364" i="1"/>
  <c r="H364" i="1"/>
  <c r="J364" i="1"/>
  <c r="K364" i="1" s="1"/>
  <c r="F370" i="4" l="1"/>
  <c r="G370" i="4" s="1"/>
  <c r="E371" i="4"/>
  <c r="L263" i="4"/>
  <c r="T263" i="4" s="1"/>
  <c r="N263" i="4"/>
  <c r="U263" i="4" s="1"/>
  <c r="M263" i="4"/>
  <c r="V263" i="4" s="1"/>
  <c r="J128" i="4"/>
  <c r="Q128" i="4"/>
  <c r="N370" i="3"/>
  <c r="O370" i="3" s="1"/>
  <c r="L370" i="3"/>
  <c r="J238" i="3"/>
  <c r="K238" i="3" s="1"/>
  <c r="S127" i="3"/>
  <c r="E369" i="3"/>
  <c r="F369" i="3" s="1"/>
  <c r="G369" i="3" s="1"/>
  <c r="M369" i="3" s="1"/>
  <c r="E189" i="1"/>
  <c r="D189" i="1"/>
  <c r="I365" i="1"/>
  <c r="H365" i="1"/>
  <c r="J365" i="1"/>
  <c r="K365" i="1" s="1"/>
  <c r="O263" i="4" l="1"/>
  <c r="R128" i="4"/>
  <c r="K128" i="4"/>
  <c r="E372" i="4"/>
  <c r="F371" i="4"/>
  <c r="G371" i="4" s="1"/>
  <c r="L371" i="3"/>
  <c r="N371" i="3"/>
  <c r="O371" i="3" s="1"/>
  <c r="H239" i="3"/>
  <c r="I239" i="3"/>
  <c r="Q127" i="3"/>
  <c r="E370" i="3"/>
  <c r="F370" i="3" s="1"/>
  <c r="G370" i="3" s="1"/>
  <c r="M370" i="3" s="1"/>
  <c r="V213" i="3"/>
  <c r="T213" i="3"/>
  <c r="U213" i="3"/>
  <c r="F189" i="1"/>
  <c r="G189" i="1" s="1"/>
  <c r="J366" i="1"/>
  <c r="K366" i="1" s="1"/>
  <c r="I366" i="1"/>
  <c r="H366" i="1"/>
  <c r="O264" i="4" l="1"/>
  <c r="N264" i="4"/>
  <c r="U264" i="4" s="1"/>
  <c r="M264" i="4"/>
  <c r="V264" i="4" s="1"/>
  <c r="L264" i="4"/>
  <c r="T264" i="4" s="1"/>
  <c r="E373" i="4"/>
  <c r="F372" i="4"/>
  <c r="G372" i="4" s="1"/>
  <c r="H129" i="4"/>
  <c r="I129" i="4"/>
  <c r="S129" i="4" s="1"/>
  <c r="J239" i="3"/>
  <c r="K239" i="3" s="1"/>
  <c r="N372" i="3"/>
  <c r="O372" i="3" s="1"/>
  <c r="L372" i="3"/>
  <c r="R127" i="3"/>
  <c r="E371" i="3"/>
  <c r="F371" i="3" s="1"/>
  <c r="G371" i="3" s="1"/>
  <c r="M371" i="3" s="1"/>
  <c r="E190" i="1"/>
  <c r="D190" i="1"/>
  <c r="J367" i="1"/>
  <c r="K367" i="1" s="1"/>
  <c r="H367" i="1"/>
  <c r="I367" i="1"/>
  <c r="N265" i="4" l="1"/>
  <c r="U265" i="4" s="1"/>
  <c r="M265" i="4"/>
  <c r="V265" i="4" s="1"/>
  <c r="L265" i="4"/>
  <c r="T265" i="4" s="1"/>
  <c r="O265" i="4"/>
  <c r="J129" i="4"/>
  <c r="Q129" i="4"/>
  <c r="E374" i="4"/>
  <c r="F373" i="4"/>
  <c r="G373" i="4" s="1"/>
  <c r="L373" i="3"/>
  <c r="N373" i="3"/>
  <c r="O373" i="3" s="1"/>
  <c r="I240" i="3"/>
  <c r="H240" i="3"/>
  <c r="S128" i="3"/>
  <c r="E372" i="3"/>
  <c r="F372" i="3" s="1"/>
  <c r="G372" i="3" s="1"/>
  <c r="M372" i="3" s="1"/>
  <c r="U214" i="3"/>
  <c r="V214" i="3"/>
  <c r="T214" i="3"/>
  <c r="F190" i="1"/>
  <c r="G190" i="1" s="1"/>
  <c r="H368" i="1"/>
  <c r="I368" i="1"/>
  <c r="J368" i="1"/>
  <c r="K368" i="1" s="1"/>
  <c r="M266" i="4" l="1"/>
  <c r="V266" i="4" s="1"/>
  <c r="L266" i="4"/>
  <c r="T266" i="4" s="1"/>
  <c r="N266" i="4"/>
  <c r="U266" i="4" s="1"/>
  <c r="E375" i="4"/>
  <c r="F375" i="4" s="1"/>
  <c r="G375" i="4" s="1"/>
  <c r="F374" i="4"/>
  <c r="G374" i="4" s="1"/>
  <c r="R129" i="4"/>
  <c r="K129" i="4"/>
  <c r="J240" i="3"/>
  <c r="K240" i="3" s="1"/>
  <c r="H241" i="3" s="1"/>
  <c r="N374" i="3"/>
  <c r="O374" i="3" s="1"/>
  <c r="L374" i="3"/>
  <c r="Q128" i="3"/>
  <c r="E373" i="3"/>
  <c r="F373" i="3" s="1"/>
  <c r="G373" i="3" s="1"/>
  <c r="M373" i="3" s="1"/>
  <c r="E191" i="1"/>
  <c r="D191" i="1"/>
  <c r="I369" i="1"/>
  <c r="H369" i="1"/>
  <c r="J369" i="1"/>
  <c r="K369" i="1" s="1"/>
  <c r="I130" i="4" l="1"/>
  <c r="S130" i="4" s="1"/>
  <c r="H130" i="4"/>
  <c r="O266" i="4"/>
  <c r="I241" i="3"/>
  <c r="J241" i="3" s="1"/>
  <c r="K241" i="3" s="1"/>
  <c r="L375" i="3"/>
  <c r="N375" i="3"/>
  <c r="O375" i="3" s="1"/>
  <c r="R128" i="3"/>
  <c r="E374" i="3"/>
  <c r="F374" i="3" s="1"/>
  <c r="G374" i="3" s="1"/>
  <c r="M374" i="3" s="1"/>
  <c r="U215" i="3"/>
  <c r="V215" i="3"/>
  <c r="T215" i="3"/>
  <c r="F191" i="1"/>
  <c r="G191" i="1" s="1"/>
  <c r="H370" i="1"/>
  <c r="I370" i="1"/>
  <c r="J370" i="1"/>
  <c r="K370" i="1" s="1"/>
  <c r="L267" i="4" l="1"/>
  <c r="T267" i="4" s="1"/>
  <c r="M267" i="4"/>
  <c r="V267" i="4" s="1"/>
  <c r="N267" i="4"/>
  <c r="U267" i="4" s="1"/>
  <c r="J130" i="4"/>
  <c r="Q130" i="4"/>
  <c r="I242" i="3"/>
  <c r="H242" i="3"/>
  <c r="S129" i="3"/>
  <c r="E375" i="3"/>
  <c r="F375" i="3" s="1"/>
  <c r="G375" i="3" s="1"/>
  <c r="M375" i="3" s="1"/>
  <c r="E192" i="1"/>
  <c r="D192" i="1"/>
  <c r="J371" i="1"/>
  <c r="K371" i="1" s="1"/>
  <c r="H371" i="1"/>
  <c r="I371" i="1"/>
  <c r="R130" i="4" l="1"/>
  <c r="K130" i="4"/>
  <c r="O267" i="4"/>
  <c r="J242" i="3"/>
  <c r="K242" i="3" s="1"/>
  <c r="H243" i="3" s="1"/>
  <c r="Q129" i="3"/>
  <c r="T216" i="3"/>
  <c r="U216" i="3"/>
  <c r="V216" i="3"/>
  <c r="F192" i="1"/>
  <c r="G192" i="1" s="1"/>
  <c r="J372" i="1"/>
  <c r="K372" i="1" s="1"/>
  <c r="I372" i="1"/>
  <c r="H372" i="1"/>
  <c r="O268" i="4" l="1"/>
  <c r="N268" i="4"/>
  <c r="U268" i="4" s="1"/>
  <c r="M268" i="4"/>
  <c r="V268" i="4" s="1"/>
  <c r="L268" i="4"/>
  <c r="T268" i="4" s="1"/>
  <c r="I131" i="4"/>
  <c r="S131" i="4" s="1"/>
  <c r="H131" i="4"/>
  <c r="I243" i="3"/>
  <c r="J243" i="3" s="1"/>
  <c r="K243" i="3" s="1"/>
  <c r="R129" i="3"/>
  <c r="D193" i="1"/>
  <c r="E193" i="1"/>
  <c r="I373" i="1"/>
  <c r="H373" i="1"/>
  <c r="J373" i="1"/>
  <c r="K373" i="1" s="1"/>
  <c r="J131" i="4" l="1"/>
  <c r="Q131" i="4"/>
  <c r="N269" i="4"/>
  <c r="U269" i="4" s="1"/>
  <c r="M269" i="4"/>
  <c r="V269" i="4" s="1"/>
  <c r="O269" i="4"/>
  <c r="L269" i="4"/>
  <c r="T269" i="4" s="1"/>
  <c r="H244" i="3"/>
  <c r="I244" i="3"/>
  <c r="S130" i="3"/>
  <c r="V217" i="3"/>
  <c r="T217" i="3"/>
  <c r="U217" i="3"/>
  <c r="F193" i="1"/>
  <c r="G193" i="1" s="1"/>
  <c r="I374" i="1"/>
  <c r="H374" i="1"/>
  <c r="J374" i="1"/>
  <c r="K374" i="1" s="1"/>
  <c r="H375" i="1" s="1"/>
  <c r="M270" i="4" l="1"/>
  <c r="V270" i="4" s="1"/>
  <c r="L270" i="4"/>
  <c r="T270" i="4" s="1"/>
  <c r="N270" i="4"/>
  <c r="U270" i="4" s="1"/>
  <c r="R131" i="4"/>
  <c r="K131" i="4"/>
  <c r="J244" i="3"/>
  <c r="K244" i="3" s="1"/>
  <c r="I245" i="3" s="1"/>
  <c r="Q130" i="3"/>
  <c r="K4" i="1"/>
  <c r="E194" i="1"/>
  <c r="D194" i="1"/>
  <c r="I375" i="1"/>
  <c r="J375" i="1"/>
  <c r="K375" i="1" s="1"/>
  <c r="O270" i="4" l="1"/>
  <c r="I132" i="4"/>
  <c r="S132" i="4" s="1"/>
  <c r="H132" i="4"/>
  <c r="H245" i="3"/>
  <c r="J245" i="3" s="1"/>
  <c r="K245" i="3" s="1"/>
  <c r="H246" i="3" s="1"/>
  <c r="R130" i="3"/>
  <c r="U218" i="3"/>
  <c r="V218" i="3"/>
  <c r="T218" i="3"/>
  <c r="J4" i="1"/>
  <c r="F194" i="1"/>
  <c r="G194" i="1" s="1"/>
  <c r="L271" i="4" l="1"/>
  <c r="T271" i="4" s="1"/>
  <c r="N271" i="4"/>
  <c r="U271" i="4" s="1"/>
  <c r="M271" i="4"/>
  <c r="V271" i="4" s="1"/>
  <c r="J132" i="4"/>
  <c r="Q132" i="4"/>
  <c r="I246" i="3"/>
  <c r="J246" i="3" s="1"/>
  <c r="K246" i="3" s="1"/>
  <c r="H247" i="3" s="1"/>
  <c r="S131" i="3"/>
  <c r="E195" i="1"/>
  <c r="D195" i="1"/>
  <c r="R132" i="4" l="1"/>
  <c r="K132" i="4"/>
  <c r="O271" i="4"/>
  <c r="I247" i="3"/>
  <c r="J247" i="3" s="1"/>
  <c r="K247" i="3" s="1"/>
  <c r="I248" i="3" s="1"/>
  <c r="Q131" i="3"/>
  <c r="U219" i="3"/>
  <c r="V219" i="3"/>
  <c r="T219" i="3"/>
  <c r="F195" i="1"/>
  <c r="G195" i="1" s="1"/>
  <c r="O272" i="4" l="1"/>
  <c r="N272" i="4"/>
  <c r="U272" i="4" s="1"/>
  <c r="M272" i="4"/>
  <c r="V272" i="4" s="1"/>
  <c r="L272" i="4"/>
  <c r="T272" i="4" s="1"/>
  <c r="H133" i="4"/>
  <c r="I133" i="4"/>
  <c r="S133" i="4" s="1"/>
  <c r="H248" i="3"/>
  <c r="J248" i="3" s="1"/>
  <c r="K248" i="3" s="1"/>
  <c r="H249" i="3" s="1"/>
  <c r="R131" i="3"/>
  <c r="T220" i="3"/>
  <c r="U220" i="3"/>
  <c r="V220" i="3"/>
  <c r="E196" i="1"/>
  <c r="D196" i="1"/>
  <c r="J133" i="4" l="1"/>
  <c r="Q133" i="4"/>
  <c r="N273" i="4"/>
  <c r="U273" i="4" s="1"/>
  <c r="M273" i="4"/>
  <c r="V273" i="4" s="1"/>
  <c r="L273" i="4"/>
  <c r="T273" i="4" s="1"/>
  <c r="I249" i="3"/>
  <c r="J249" i="3" s="1"/>
  <c r="K249" i="3" s="1"/>
  <c r="S132" i="3"/>
  <c r="V221" i="3"/>
  <c r="T221" i="3"/>
  <c r="U221" i="3"/>
  <c r="F196" i="1"/>
  <c r="G196" i="1" s="1"/>
  <c r="O273" i="4" l="1"/>
  <c r="R133" i="4"/>
  <c r="K133" i="4"/>
  <c r="I250" i="3"/>
  <c r="H250" i="3"/>
  <c r="Q132" i="3"/>
  <c r="E197" i="1"/>
  <c r="D197" i="1"/>
  <c r="M274" i="4" l="1"/>
  <c r="V274" i="4" s="1"/>
  <c r="L274" i="4"/>
  <c r="T274" i="4" s="1"/>
  <c r="N274" i="4"/>
  <c r="U274" i="4" s="1"/>
  <c r="I134" i="4"/>
  <c r="S134" i="4" s="1"/>
  <c r="H134" i="4"/>
  <c r="J250" i="3"/>
  <c r="K250" i="3" s="1"/>
  <c r="H251" i="3" s="1"/>
  <c r="R132" i="3"/>
  <c r="U222" i="3"/>
  <c r="V222" i="3"/>
  <c r="T222" i="3"/>
  <c r="F197" i="1"/>
  <c r="G197" i="1" s="1"/>
  <c r="J134" i="4" l="1"/>
  <c r="Q134" i="4"/>
  <c r="O274" i="4"/>
  <c r="I251" i="3"/>
  <c r="J251" i="3" s="1"/>
  <c r="K251" i="3" s="1"/>
  <c r="H252" i="3" s="1"/>
  <c r="S133" i="3"/>
  <c r="D198" i="1"/>
  <c r="E198" i="1"/>
  <c r="R134" i="4" l="1"/>
  <c r="K134" i="4"/>
  <c r="L275" i="4"/>
  <c r="T275" i="4" s="1"/>
  <c r="N275" i="4"/>
  <c r="U275" i="4" s="1"/>
  <c r="M275" i="4"/>
  <c r="V275" i="4" s="1"/>
  <c r="I252" i="3"/>
  <c r="J252" i="3" s="1"/>
  <c r="K252" i="3" s="1"/>
  <c r="Q133" i="3"/>
  <c r="T223" i="3"/>
  <c r="U223" i="3"/>
  <c r="V223" i="3"/>
  <c r="F198" i="1"/>
  <c r="G198" i="1" s="1"/>
  <c r="O275" i="4" l="1"/>
  <c r="I135" i="4"/>
  <c r="S135" i="4" s="1"/>
  <c r="H135" i="4"/>
  <c r="H253" i="3"/>
  <c r="I253" i="3"/>
  <c r="R133" i="3"/>
  <c r="E199" i="1"/>
  <c r="D199" i="1"/>
  <c r="O276" i="4" l="1"/>
  <c r="N276" i="4"/>
  <c r="U276" i="4" s="1"/>
  <c r="L276" i="4"/>
  <c r="T276" i="4" s="1"/>
  <c r="M276" i="4"/>
  <c r="V276" i="4" s="1"/>
  <c r="J135" i="4"/>
  <c r="Q135" i="4"/>
  <c r="J253" i="3"/>
  <c r="K253" i="3" s="1"/>
  <c r="H254" i="3" s="1"/>
  <c r="S134" i="3"/>
  <c r="V224" i="3"/>
  <c r="T224" i="3"/>
  <c r="U224" i="3"/>
  <c r="F199" i="1"/>
  <c r="G199" i="1" s="1"/>
  <c r="R135" i="4" l="1"/>
  <c r="K135" i="4"/>
  <c r="N277" i="4"/>
  <c r="U277" i="4" s="1"/>
  <c r="M277" i="4"/>
  <c r="V277" i="4" s="1"/>
  <c r="L277" i="4"/>
  <c r="T277" i="4" s="1"/>
  <c r="I254" i="3"/>
  <c r="J254" i="3" s="1"/>
  <c r="K254" i="3" s="1"/>
  <c r="Q134" i="3"/>
  <c r="D200" i="1"/>
  <c r="E200" i="1"/>
  <c r="O277" i="4" l="1"/>
  <c r="I136" i="4"/>
  <c r="S136" i="4" s="1"/>
  <c r="H136" i="4"/>
  <c r="H255" i="3"/>
  <c r="I255" i="3"/>
  <c r="R134" i="3"/>
  <c r="U225" i="3"/>
  <c r="V225" i="3"/>
  <c r="T225" i="3"/>
  <c r="F200" i="1"/>
  <c r="G200" i="1" s="1"/>
  <c r="M278" i="4" l="1"/>
  <c r="V278" i="4" s="1"/>
  <c r="L278" i="4"/>
  <c r="T278" i="4" s="1"/>
  <c r="N278" i="4"/>
  <c r="U278" i="4" s="1"/>
  <c r="J136" i="4"/>
  <c r="Q136" i="4"/>
  <c r="J255" i="3"/>
  <c r="K255" i="3" s="1"/>
  <c r="S135" i="3"/>
  <c r="E201" i="1"/>
  <c r="D201" i="1"/>
  <c r="O278" i="4" l="1"/>
  <c r="R136" i="4"/>
  <c r="K136" i="4"/>
  <c r="H256" i="3"/>
  <c r="I256" i="3"/>
  <c r="Q135" i="3"/>
  <c r="U226" i="3"/>
  <c r="V226" i="3"/>
  <c r="T226" i="3"/>
  <c r="F201" i="1"/>
  <c r="G201" i="1" s="1"/>
  <c r="L279" i="4" l="1"/>
  <c r="T279" i="4" s="1"/>
  <c r="N279" i="4"/>
  <c r="U279" i="4" s="1"/>
  <c r="M279" i="4"/>
  <c r="V279" i="4" s="1"/>
  <c r="H137" i="4"/>
  <c r="I137" i="4"/>
  <c r="S137" i="4" s="1"/>
  <c r="J256" i="3"/>
  <c r="K256" i="3" s="1"/>
  <c r="H257" i="3" s="1"/>
  <c r="R135" i="3"/>
  <c r="T227" i="3"/>
  <c r="U227" i="3"/>
  <c r="V227" i="3"/>
  <c r="E202" i="1"/>
  <c r="D202" i="1"/>
  <c r="J137" i="4" l="1"/>
  <c r="Q137" i="4"/>
  <c r="O279" i="4"/>
  <c r="I257" i="3"/>
  <c r="J257" i="3" s="1"/>
  <c r="K257" i="3" s="1"/>
  <c r="H258" i="3" s="1"/>
  <c r="S136" i="3"/>
  <c r="F202" i="1"/>
  <c r="G202" i="1" s="1"/>
  <c r="R137" i="4" l="1"/>
  <c r="K137" i="4"/>
  <c r="N280" i="4"/>
  <c r="U280" i="4" s="1"/>
  <c r="M280" i="4"/>
  <c r="V280" i="4" s="1"/>
  <c r="L280" i="4"/>
  <c r="T280" i="4" s="1"/>
  <c r="I258" i="3"/>
  <c r="J258" i="3" s="1"/>
  <c r="K258" i="3" s="1"/>
  <c r="Q136" i="3"/>
  <c r="V228" i="3"/>
  <c r="T228" i="3"/>
  <c r="U228" i="3"/>
  <c r="E203" i="1"/>
  <c r="D203" i="1"/>
  <c r="O280" i="4" l="1"/>
  <c r="H138" i="4"/>
  <c r="I138" i="4"/>
  <c r="S138" i="4" s="1"/>
  <c r="I259" i="3"/>
  <c r="H259" i="3"/>
  <c r="R136" i="3"/>
  <c r="F203" i="1"/>
  <c r="G203" i="1" s="1"/>
  <c r="N281" i="4" l="1"/>
  <c r="U281" i="4" s="1"/>
  <c r="M281" i="4"/>
  <c r="V281" i="4" s="1"/>
  <c r="L281" i="4"/>
  <c r="T281" i="4" s="1"/>
  <c r="O281" i="4"/>
  <c r="J138" i="4"/>
  <c r="Q138" i="4"/>
  <c r="J259" i="3"/>
  <c r="K259" i="3" s="1"/>
  <c r="H260" i="3" s="1"/>
  <c r="S137" i="3"/>
  <c r="U229" i="3"/>
  <c r="V229" i="3"/>
  <c r="T229" i="3"/>
  <c r="E204" i="1"/>
  <c r="D204" i="1"/>
  <c r="R138" i="4" l="1"/>
  <c r="K138" i="4"/>
  <c r="M282" i="4"/>
  <c r="V282" i="4" s="1"/>
  <c r="L282" i="4"/>
  <c r="T282" i="4" s="1"/>
  <c r="N282" i="4"/>
  <c r="U282" i="4" s="1"/>
  <c r="I260" i="3"/>
  <c r="J260" i="3" s="1"/>
  <c r="K260" i="3" s="1"/>
  <c r="Q137" i="3"/>
  <c r="U230" i="3"/>
  <c r="V230" i="3"/>
  <c r="T230" i="3"/>
  <c r="F204" i="1"/>
  <c r="G204" i="1" s="1"/>
  <c r="O282" i="4" l="1"/>
  <c r="I139" i="4"/>
  <c r="S139" i="4" s="1"/>
  <c r="H139" i="4"/>
  <c r="I261" i="3"/>
  <c r="H261" i="3"/>
  <c r="R137" i="3"/>
  <c r="D205" i="1"/>
  <c r="E205" i="1"/>
  <c r="L283" i="4" l="1"/>
  <c r="T283" i="4" s="1"/>
  <c r="N283" i="4"/>
  <c r="U283" i="4" s="1"/>
  <c r="M283" i="4"/>
  <c r="V283" i="4" s="1"/>
  <c r="J139" i="4"/>
  <c r="Q139" i="4"/>
  <c r="J261" i="3"/>
  <c r="K261" i="3" s="1"/>
  <c r="I262" i="3" s="1"/>
  <c r="S138" i="3"/>
  <c r="T231" i="3"/>
  <c r="U231" i="3"/>
  <c r="V231" i="3"/>
  <c r="F205" i="1"/>
  <c r="G205" i="1" s="1"/>
  <c r="R139" i="4" l="1"/>
  <c r="K139" i="4"/>
  <c r="O283" i="4"/>
  <c r="H262" i="3"/>
  <c r="J262" i="3" s="1"/>
  <c r="K262" i="3" s="1"/>
  <c r="Q138" i="3"/>
  <c r="D206" i="1"/>
  <c r="E206" i="1"/>
  <c r="O284" i="4" l="1"/>
  <c r="N284" i="4"/>
  <c r="U284" i="4" s="1"/>
  <c r="L284" i="4"/>
  <c r="T284" i="4" s="1"/>
  <c r="M284" i="4"/>
  <c r="V284" i="4" s="1"/>
  <c r="I140" i="4"/>
  <c r="S140" i="4" s="1"/>
  <c r="H140" i="4"/>
  <c r="H263" i="3"/>
  <c r="I263" i="3"/>
  <c r="R138" i="3"/>
  <c r="V232" i="3"/>
  <c r="T232" i="3"/>
  <c r="U232" i="3"/>
  <c r="F206" i="1"/>
  <c r="G206" i="1" s="1"/>
  <c r="J140" i="4" l="1"/>
  <c r="Q140" i="4"/>
  <c r="N285" i="4"/>
  <c r="U285" i="4" s="1"/>
  <c r="M285" i="4"/>
  <c r="V285" i="4" s="1"/>
  <c r="O285" i="4"/>
  <c r="L285" i="4"/>
  <c r="T285" i="4" s="1"/>
  <c r="J263" i="3"/>
  <c r="K263" i="3" s="1"/>
  <c r="S139" i="3"/>
  <c r="D207" i="1"/>
  <c r="E207" i="1"/>
  <c r="M286" i="4" l="1"/>
  <c r="V286" i="4" s="1"/>
  <c r="L286" i="4"/>
  <c r="T286" i="4" s="1"/>
  <c r="N286" i="4"/>
  <c r="U286" i="4" s="1"/>
  <c r="R140" i="4"/>
  <c r="K140" i="4"/>
  <c r="I264" i="3"/>
  <c r="H264" i="3"/>
  <c r="Q139" i="3"/>
  <c r="U233" i="3"/>
  <c r="V233" i="3"/>
  <c r="T233" i="3"/>
  <c r="F207" i="1"/>
  <c r="G207" i="1" s="1"/>
  <c r="O286" i="4" l="1"/>
  <c r="H141" i="4"/>
  <c r="I141" i="4"/>
  <c r="S141" i="4" s="1"/>
  <c r="J264" i="3"/>
  <c r="K264" i="3" s="1"/>
  <c r="H265" i="3" s="1"/>
  <c r="R139" i="3"/>
  <c r="E208" i="1"/>
  <c r="D208" i="1"/>
  <c r="L287" i="4" l="1"/>
  <c r="T287" i="4" s="1"/>
  <c r="N287" i="4"/>
  <c r="U287" i="4" s="1"/>
  <c r="M287" i="4"/>
  <c r="V287" i="4" s="1"/>
  <c r="J141" i="4"/>
  <c r="Q141" i="4"/>
  <c r="I265" i="3"/>
  <c r="J265" i="3" s="1"/>
  <c r="K265" i="3" s="1"/>
  <c r="S140" i="3"/>
  <c r="U234" i="3"/>
  <c r="V234" i="3"/>
  <c r="T234" i="3"/>
  <c r="F208" i="1"/>
  <c r="G208" i="1" s="1"/>
  <c r="R141" i="4" l="1"/>
  <c r="K141" i="4"/>
  <c r="O287" i="4"/>
  <c r="H266" i="3"/>
  <c r="I266" i="3"/>
  <c r="Q140" i="3"/>
  <c r="E209" i="1"/>
  <c r="D209" i="1"/>
  <c r="O288" i="4" l="1"/>
  <c r="N288" i="4"/>
  <c r="U288" i="4" s="1"/>
  <c r="M288" i="4"/>
  <c r="V288" i="4" s="1"/>
  <c r="L288" i="4"/>
  <c r="T288" i="4" s="1"/>
  <c r="I142" i="4"/>
  <c r="S142" i="4" s="1"/>
  <c r="H142" i="4"/>
  <c r="J266" i="3"/>
  <c r="K266" i="3" s="1"/>
  <c r="H267" i="3" s="1"/>
  <c r="R140" i="3"/>
  <c r="T235" i="3"/>
  <c r="U235" i="3"/>
  <c r="V235" i="3"/>
  <c r="F209" i="1"/>
  <c r="G209" i="1" s="1"/>
  <c r="J142" i="4" l="1"/>
  <c r="Q142" i="4"/>
  <c r="N289" i="4"/>
  <c r="U289" i="4" s="1"/>
  <c r="M289" i="4"/>
  <c r="V289" i="4" s="1"/>
  <c r="L289" i="4"/>
  <c r="T289" i="4" s="1"/>
  <c r="I267" i="3"/>
  <c r="J267" i="3" s="1"/>
  <c r="K267" i="3" s="1"/>
  <c r="S141" i="3"/>
  <c r="V236" i="3"/>
  <c r="T236" i="3"/>
  <c r="U236" i="3"/>
  <c r="E210" i="1"/>
  <c r="D210" i="1"/>
  <c r="O289" i="4" l="1"/>
  <c r="R142" i="4"/>
  <c r="K142" i="4"/>
  <c r="H268" i="3"/>
  <c r="I268" i="3"/>
  <c r="Q141" i="3"/>
  <c r="F210" i="1"/>
  <c r="G210" i="1" s="1"/>
  <c r="M290" i="4" l="1"/>
  <c r="V290" i="4" s="1"/>
  <c r="L290" i="4"/>
  <c r="T290" i="4" s="1"/>
  <c r="N290" i="4"/>
  <c r="U290" i="4" s="1"/>
  <c r="H143" i="4"/>
  <c r="I143" i="4"/>
  <c r="S143" i="4" s="1"/>
  <c r="J268" i="3"/>
  <c r="K268" i="3" s="1"/>
  <c r="H269" i="3" s="1"/>
  <c r="R141" i="3"/>
  <c r="U237" i="3"/>
  <c r="V237" i="3"/>
  <c r="T237" i="3"/>
  <c r="D211" i="1"/>
  <c r="E211" i="1"/>
  <c r="O290" i="4" l="1"/>
  <c r="J143" i="4"/>
  <c r="Q143" i="4"/>
  <c r="I269" i="3"/>
  <c r="J269" i="3" s="1"/>
  <c r="K269" i="3" s="1"/>
  <c r="S142" i="3"/>
  <c r="F211" i="1"/>
  <c r="G211" i="1" s="1"/>
  <c r="L291" i="4" l="1"/>
  <c r="T291" i="4" s="1"/>
  <c r="M291" i="4"/>
  <c r="V291" i="4" s="1"/>
  <c r="N291" i="4"/>
  <c r="U291" i="4" s="1"/>
  <c r="R143" i="4"/>
  <c r="K143" i="4"/>
  <c r="H270" i="3"/>
  <c r="I270" i="3"/>
  <c r="Q142" i="3"/>
  <c r="U238" i="3"/>
  <c r="V238" i="3"/>
  <c r="T238" i="3"/>
  <c r="D212" i="1"/>
  <c r="E212" i="1"/>
  <c r="I144" i="4" l="1"/>
  <c r="S144" i="4" s="1"/>
  <c r="H144" i="4"/>
  <c r="O291" i="4"/>
  <c r="J270" i="3"/>
  <c r="K270" i="3" s="1"/>
  <c r="R142" i="3"/>
  <c r="T239" i="3"/>
  <c r="U239" i="3"/>
  <c r="V239" i="3"/>
  <c r="F212" i="1"/>
  <c r="G212" i="1" s="1"/>
  <c r="O292" i="4" l="1"/>
  <c r="N292" i="4"/>
  <c r="U292" i="4" s="1"/>
  <c r="M292" i="4"/>
  <c r="V292" i="4" s="1"/>
  <c r="L292" i="4"/>
  <c r="T292" i="4" s="1"/>
  <c r="J144" i="4"/>
  <c r="Q144" i="4"/>
  <c r="H271" i="3"/>
  <c r="I271" i="3"/>
  <c r="S143" i="3"/>
  <c r="D213" i="1"/>
  <c r="E213" i="1"/>
  <c r="R144" i="4" l="1"/>
  <c r="K144" i="4"/>
  <c r="N293" i="4"/>
  <c r="U293" i="4" s="1"/>
  <c r="M293" i="4"/>
  <c r="V293" i="4" s="1"/>
  <c r="O293" i="4"/>
  <c r="L293" i="4"/>
  <c r="T293" i="4" s="1"/>
  <c r="J271" i="3"/>
  <c r="K271" i="3" s="1"/>
  <c r="Q143" i="3"/>
  <c r="V240" i="3"/>
  <c r="T240" i="3"/>
  <c r="U240" i="3"/>
  <c r="F213" i="1"/>
  <c r="G213" i="1" s="1"/>
  <c r="M294" i="4" l="1"/>
  <c r="V294" i="4" s="1"/>
  <c r="L294" i="4"/>
  <c r="T294" i="4" s="1"/>
  <c r="N294" i="4"/>
  <c r="U294" i="4" s="1"/>
  <c r="H145" i="4"/>
  <c r="I145" i="4"/>
  <c r="S145" i="4" s="1"/>
  <c r="I272" i="3"/>
  <c r="H272" i="3"/>
  <c r="R143" i="3"/>
  <c r="E214" i="1"/>
  <c r="D214" i="1"/>
  <c r="J145" i="4" l="1"/>
  <c r="Q145" i="4"/>
  <c r="O294" i="4"/>
  <c r="J272" i="3"/>
  <c r="K272" i="3" s="1"/>
  <c r="S144" i="3"/>
  <c r="U241" i="3"/>
  <c r="V241" i="3"/>
  <c r="T241" i="3"/>
  <c r="F214" i="1"/>
  <c r="G214" i="1" s="1"/>
  <c r="R145" i="4" l="1"/>
  <c r="K145" i="4"/>
  <c r="L295" i="4"/>
  <c r="T295" i="4" s="1"/>
  <c r="N295" i="4"/>
  <c r="U295" i="4" s="1"/>
  <c r="M295" i="4"/>
  <c r="V295" i="4" s="1"/>
  <c r="H273" i="3"/>
  <c r="I273" i="3"/>
  <c r="Q144" i="3"/>
  <c r="E215" i="1"/>
  <c r="D215" i="1"/>
  <c r="O295" i="4" l="1"/>
  <c r="H146" i="4"/>
  <c r="I146" i="4"/>
  <c r="S146" i="4" s="1"/>
  <c r="J273" i="3"/>
  <c r="K273" i="3" s="1"/>
  <c r="I274" i="3" s="1"/>
  <c r="R144" i="3"/>
  <c r="U242" i="3"/>
  <c r="V242" i="3"/>
  <c r="T242" i="3"/>
  <c r="F215" i="1"/>
  <c r="G215" i="1" s="1"/>
  <c r="J146" i="4" l="1"/>
  <c r="Q146" i="4"/>
  <c r="N296" i="4"/>
  <c r="U296" i="4" s="1"/>
  <c r="M296" i="4"/>
  <c r="V296" i="4" s="1"/>
  <c r="L296" i="4"/>
  <c r="T296" i="4" s="1"/>
  <c r="H274" i="3"/>
  <c r="J274" i="3" s="1"/>
  <c r="K274" i="3" s="1"/>
  <c r="I275" i="3" s="1"/>
  <c r="S145" i="3"/>
  <c r="D216" i="1"/>
  <c r="E216" i="1"/>
  <c r="O296" i="4" l="1"/>
  <c r="R146" i="4"/>
  <c r="K146" i="4"/>
  <c r="H275" i="3"/>
  <c r="J275" i="3" s="1"/>
  <c r="K275" i="3" s="1"/>
  <c r="H276" i="3" s="1"/>
  <c r="Q145" i="3"/>
  <c r="T243" i="3"/>
  <c r="U243" i="3"/>
  <c r="V243" i="3"/>
  <c r="F216" i="1"/>
  <c r="G216" i="1" s="1"/>
  <c r="N297" i="4" l="1"/>
  <c r="U297" i="4" s="1"/>
  <c r="M297" i="4"/>
  <c r="V297" i="4" s="1"/>
  <c r="L297" i="4"/>
  <c r="T297" i="4" s="1"/>
  <c r="O297" i="4"/>
  <c r="I147" i="4"/>
  <c r="S147" i="4" s="1"/>
  <c r="H147" i="4"/>
  <c r="I276" i="3"/>
  <c r="J276" i="3" s="1"/>
  <c r="K276" i="3" s="1"/>
  <c r="R145" i="3"/>
  <c r="D217" i="1"/>
  <c r="E217" i="1"/>
  <c r="M298" i="4" l="1"/>
  <c r="V298" i="4" s="1"/>
  <c r="L298" i="4"/>
  <c r="T298" i="4" s="1"/>
  <c r="N298" i="4"/>
  <c r="U298" i="4" s="1"/>
  <c r="J147" i="4"/>
  <c r="Q147" i="4"/>
  <c r="I277" i="3"/>
  <c r="H277" i="3"/>
  <c r="S146" i="3"/>
  <c r="V244" i="3"/>
  <c r="T244" i="3"/>
  <c r="U244" i="3"/>
  <c r="F217" i="1"/>
  <c r="G217" i="1" s="1"/>
  <c r="R147" i="4" l="1"/>
  <c r="K147" i="4"/>
  <c r="O298" i="4"/>
  <c r="J277" i="3"/>
  <c r="K277" i="3" s="1"/>
  <c r="I278" i="3" s="1"/>
  <c r="Q146" i="3"/>
  <c r="E218" i="1"/>
  <c r="D218" i="1"/>
  <c r="L299" i="4" l="1"/>
  <c r="T299" i="4" s="1"/>
  <c r="M299" i="4"/>
  <c r="V299" i="4" s="1"/>
  <c r="N299" i="4"/>
  <c r="U299" i="4" s="1"/>
  <c r="I148" i="4"/>
  <c r="S148" i="4" s="1"/>
  <c r="H148" i="4"/>
  <c r="H278" i="3"/>
  <c r="J278" i="3" s="1"/>
  <c r="K278" i="3" s="1"/>
  <c r="I279" i="3" s="1"/>
  <c r="R146" i="3"/>
  <c r="U245" i="3"/>
  <c r="V245" i="3"/>
  <c r="T245" i="3"/>
  <c r="F218" i="1"/>
  <c r="G218" i="1" s="1"/>
  <c r="J148" i="4" l="1"/>
  <c r="Q148" i="4"/>
  <c r="O299" i="4"/>
  <c r="H279" i="3"/>
  <c r="J279" i="3" s="1"/>
  <c r="K279" i="3" s="1"/>
  <c r="S147" i="3"/>
  <c r="E219" i="1"/>
  <c r="D219" i="1"/>
  <c r="R148" i="4" l="1"/>
  <c r="K148" i="4"/>
  <c r="N300" i="4"/>
  <c r="U300" i="4" s="1"/>
  <c r="M300" i="4"/>
  <c r="V300" i="4" s="1"/>
  <c r="L300" i="4"/>
  <c r="T300" i="4" s="1"/>
  <c r="I280" i="3"/>
  <c r="H280" i="3"/>
  <c r="Q147" i="3"/>
  <c r="U246" i="3"/>
  <c r="V246" i="3"/>
  <c r="T246" i="3"/>
  <c r="F219" i="1"/>
  <c r="G219" i="1" s="1"/>
  <c r="O300" i="4" l="1"/>
  <c r="H149" i="4"/>
  <c r="I149" i="4"/>
  <c r="S149" i="4" s="1"/>
  <c r="J280" i="3"/>
  <c r="K280" i="3" s="1"/>
  <c r="R147" i="3"/>
  <c r="T247" i="3"/>
  <c r="U247" i="3"/>
  <c r="V247" i="3"/>
  <c r="E220" i="1"/>
  <c r="D220" i="1"/>
  <c r="N301" i="4" l="1"/>
  <c r="U301" i="4" s="1"/>
  <c r="M301" i="4"/>
  <c r="V301" i="4" s="1"/>
  <c r="L301" i="4"/>
  <c r="T301" i="4" s="1"/>
  <c r="O301" i="4"/>
  <c r="J149" i="4"/>
  <c r="Q149" i="4"/>
  <c r="H281" i="3"/>
  <c r="I281" i="3"/>
  <c r="S148" i="3"/>
  <c r="F220" i="1"/>
  <c r="G220" i="1" s="1"/>
  <c r="R149" i="4" l="1"/>
  <c r="K149" i="4"/>
  <c r="M302" i="4"/>
  <c r="V302" i="4" s="1"/>
  <c r="L302" i="4"/>
  <c r="T302" i="4" s="1"/>
  <c r="O302" i="4"/>
  <c r="N302" i="4"/>
  <c r="U302" i="4" s="1"/>
  <c r="J281" i="3"/>
  <c r="K281" i="3" s="1"/>
  <c r="I282" i="3" s="1"/>
  <c r="Q148" i="3"/>
  <c r="V248" i="3"/>
  <c r="T248" i="3"/>
  <c r="U248" i="3"/>
  <c r="E221" i="1"/>
  <c r="D221" i="1"/>
  <c r="I150" i="4" l="1"/>
  <c r="S150" i="4" s="1"/>
  <c r="H150" i="4"/>
  <c r="L303" i="4"/>
  <c r="T303" i="4" s="1"/>
  <c r="O303" i="4"/>
  <c r="N303" i="4"/>
  <c r="U303" i="4" s="1"/>
  <c r="M303" i="4"/>
  <c r="V303" i="4" s="1"/>
  <c r="H282" i="3"/>
  <c r="J282" i="3" s="1"/>
  <c r="K282" i="3" s="1"/>
  <c r="R148" i="3"/>
  <c r="F221" i="1"/>
  <c r="G221" i="1" s="1"/>
  <c r="J150" i="4" l="1"/>
  <c r="Q150" i="4"/>
  <c r="N304" i="4"/>
  <c r="U304" i="4" s="1"/>
  <c r="M304" i="4"/>
  <c r="V304" i="4" s="1"/>
  <c r="L304" i="4"/>
  <c r="T304" i="4" s="1"/>
  <c r="H283" i="3"/>
  <c r="I283" i="3"/>
  <c r="S149" i="3"/>
  <c r="U249" i="3"/>
  <c r="V249" i="3"/>
  <c r="T249" i="3"/>
  <c r="E222" i="1"/>
  <c r="D222" i="1"/>
  <c r="O304" i="4" l="1"/>
  <c r="R150" i="4"/>
  <c r="K150" i="4"/>
  <c r="J283" i="3"/>
  <c r="K283" i="3" s="1"/>
  <c r="Q149" i="3"/>
  <c r="F222" i="1"/>
  <c r="G222" i="1" s="1"/>
  <c r="N305" i="4" l="1"/>
  <c r="U305" i="4" s="1"/>
  <c r="M305" i="4"/>
  <c r="V305" i="4" s="1"/>
  <c r="L305" i="4"/>
  <c r="T305" i="4" s="1"/>
  <c r="O305" i="4"/>
  <c r="H151" i="4"/>
  <c r="I151" i="4"/>
  <c r="S151" i="4" s="1"/>
  <c r="H284" i="3"/>
  <c r="I284" i="3"/>
  <c r="R149" i="3"/>
  <c r="U250" i="3"/>
  <c r="V250" i="3"/>
  <c r="T250" i="3"/>
  <c r="D223" i="1"/>
  <c r="E223" i="1"/>
  <c r="M306" i="4" l="1"/>
  <c r="V306" i="4" s="1"/>
  <c r="L306" i="4"/>
  <c r="T306" i="4" s="1"/>
  <c r="N306" i="4"/>
  <c r="U306" i="4" s="1"/>
  <c r="O306" i="4"/>
  <c r="J151" i="4"/>
  <c r="Q151" i="4"/>
  <c r="J284" i="3"/>
  <c r="K284" i="3" s="1"/>
  <c r="H285" i="3" s="1"/>
  <c r="S150" i="3"/>
  <c r="F223" i="1"/>
  <c r="G223" i="1" s="1"/>
  <c r="R151" i="4" l="1"/>
  <c r="K151" i="4"/>
  <c r="L307" i="4"/>
  <c r="T307" i="4" s="1"/>
  <c r="N307" i="4"/>
  <c r="U307" i="4" s="1"/>
  <c r="M307" i="4"/>
  <c r="V307" i="4" s="1"/>
  <c r="I285" i="3"/>
  <c r="J285" i="3" s="1"/>
  <c r="K285" i="3" s="1"/>
  <c r="Q150" i="3"/>
  <c r="T251" i="3"/>
  <c r="U251" i="3"/>
  <c r="V251" i="3"/>
  <c r="D224" i="1"/>
  <c r="E224" i="1"/>
  <c r="I152" i="4" l="1"/>
  <c r="S152" i="4" s="1"/>
  <c r="H152" i="4"/>
  <c r="O307" i="4"/>
  <c r="H286" i="3"/>
  <c r="I286" i="3"/>
  <c r="R150" i="3"/>
  <c r="F224" i="1"/>
  <c r="G224" i="1" s="1"/>
  <c r="N308" i="4" l="1"/>
  <c r="U308" i="4" s="1"/>
  <c r="M308" i="4"/>
  <c r="V308" i="4" s="1"/>
  <c r="L308" i="4"/>
  <c r="T308" i="4" s="1"/>
  <c r="J152" i="4"/>
  <c r="Q152" i="4"/>
  <c r="J286" i="3"/>
  <c r="K286" i="3" s="1"/>
  <c r="H287" i="3" s="1"/>
  <c r="S151" i="3"/>
  <c r="V252" i="3"/>
  <c r="T252" i="3"/>
  <c r="U252" i="3"/>
  <c r="E225" i="1"/>
  <c r="D225" i="1"/>
  <c r="R152" i="4" l="1"/>
  <c r="K152" i="4"/>
  <c r="O308" i="4"/>
  <c r="I287" i="3"/>
  <c r="J287" i="3" s="1"/>
  <c r="K287" i="3" s="1"/>
  <c r="Q151" i="3"/>
  <c r="F225" i="1"/>
  <c r="G225" i="1" s="1"/>
  <c r="I153" i="4" l="1"/>
  <c r="S153" i="4" s="1"/>
  <c r="H153" i="4"/>
  <c r="N309" i="4"/>
  <c r="U309" i="4" s="1"/>
  <c r="M309" i="4"/>
  <c r="V309" i="4" s="1"/>
  <c r="L309" i="4"/>
  <c r="T309" i="4" s="1"/>
  <c r="I288" i="3"/>
  <c r="H288" i="3"/>
  <c r="R151" i="3"/>
  <c r="U253" i="3"/>
  <c r="V253" i="3"/>
  <c r="T253" i="3"/>
  <c r="E226" i="1"/>
  <c r="D226" i="1"/>
  <c r="J153" i="4" l="1"/>
  <c r="Q153" i="4"/>
  <c r="O309" i="4"/>
  <c r="J288" i="3"/>
  <c r="K288" i="3" s="1"/>
  <c r="S152" i="3"/>
  <c r="U254" i="3"/>
  <c r="V254" i="3"/>
  <c r="T254" i="3"/>
  <c r="F226" i="1"/>
  <c r="G226" i="1" s="1"/>
  <c r="R153" i="4" l="1"/>
  <c r="K153" i="4"/>
  <c r="M310" i="4"/>
  <c r="V310" i="4" s="1"/>
  <c r="L310" i="4"/>
  <c r="T310" i="4" s="1"/>
  <c r="N310" i="4"/>
  <c r="U310" i="4" s="1"/>
  <c r="I289" i="3"/>
  <c r="H289" i="3"/>
  <c r="Q152" i="3"/>
  <c r="E227" i="1"/>
  <c r="D227" i="1"/>
  <c r="H154" i="4" l="1"/>
  <c r="I154" i="4"/>
  <c r="S154" i="4" s="1"/>
  <c r="O310" i="4"/>
  <c r="J289" i="3"/>
  <c r="K289" i="3" s="1"/>
  <c r="R152" i="3"/>
  <c r="T255" i="3"/>
  <c r="U255" i="3"/>
  <c r="V255" i="3"/>
  <c r="F227" i="1"/>
  <c r="G227" i="1" s="1"/>
  <c r="J154" i="4" l="1"/>
  <c r="Q154" i="4"/>
  <c r="L311" i="4"/>
  <c r="T311" i="4" s="1"/>
  <c r="N311" i="4"/>
  <c r="U311" i="4" s="1"/>
  <c r="M311" i="4"/>
  <c r="V311" i="4" s="1"/>
  <c r="I290" i="3"/>
  <c r="H290" i="3"/>
  <c r="S153" i="3"/>
  <c r="E228" i="1"/>
  <c r="D228" i="1"/>
  <c r="R154" i="4" l="1"/>
  <c r="K154" i="4"/>
  <c r="O311" i="4"/>
  <c r="J290" i="3"/>
  <c r="K290" i="3" s="1"/>
  <c r="Q153" i="3"/>
  <c r="V256" i="3"/>
  <c r="T256" i="3"/>
  <c r="U256" i="3"/>
  <c r="F228" i="1"/>
  <c r="G228" i="1" s="1"/>
  <c r="L312" i="4" l="1"/>
  <c r="T312" i="4" s="1"/>
  <c r="N312" i="4"/>
  <c r="U312" i="4" s="1"/>
  <c r="M312" i="4"/>
  <c r="V312" i="4" s="1"/>
  <c r="I155" i="4"/>
  <c r="S155" i="4" s="1"/>
  <c r="H155" i="4"/>
  <c r="H291" i="3"/>
  <c r="I291" i="3"/>
  <c r="R153" i="3"/>
  <c r="E229" i="1"/>
  <c r="D229" i="1"/>
  <c r="J155" i="4" l="1"/>
  <c r="Q155" i="4"/>
  <c r="O312" i="4"/>
  <c r="J291" i="3"/>
  <c r="K291" i="3" s="1"/>
  <c r="S154" i="3"/>
  <c r="U257" i="3"/>
  <c r="V257" i="3"/>
  <c r="T257" i="3"/>
  <c r="F229" i="1"/>
  <c r="G229" i="1" s="1"/>
  <c r="R155" i="4" l="1"/>
  <c r="K155" i="4"/>
  <c r="N313" i="4"/>
  <c r="U313" i="4" s="1"/>
  <c r="M313" i="4"/>
  <c r="V313" i="4" s="1"/>
  <c r="L313" i="4"/>
  <c r="T313" i="4" s="1"/>
  <c r="H292" i="3"/>
  <c r="I292" i="3"/>
  <c r="Q154" i="3"/>
  <c r="E230" i="1"/>
  <c r="D230" i="1"/>
  <c r="O313" i="4" l="1"/>
  <c r="I156" i="4"/>
  <c r="S156" i="4" s="1"/>
  <c r="H156" i="4"/>
  <c r="J292" i="3"/>
  <c r="K292" i="3" s="1"/>
  <c r="R154" i="3"/>
  <c r="U258" i="3"/>
  <c r="V258" i="3"/>
  <c r="T258" i="3"/>
  <c r="F230" i="1"/>
  <c r="G230" i="1" s="1"/>
  <c r="N314" i="4" l="1"/>
  <c r="U314" i="4" s="1"/>
  <c r="M314" i="4"/>
  <c r="V314" i="4" s="1"/>
  <c r="L314" i="4"/>
  <c r="T314" i="4" s="1"/>
  <c r="J156" i="4"/>
  <c r="Q156" i="4"/>
  <c r="H293" i="3"/>
  <c r="I293" i="3"/>
  <c r="S155" i="3"/>
  <c r="E231" i="1"/>
  <c r="D231" i="1"/>
  <c r="R156" i="4" l="1"/>
  <c r="K156" i="4"/>
  <c r="O314" i="4"/>
  <c r="J293" i="3"/>
  <c r="K293" i="3" s="1"/>
  <c r="I294" i="3" s="1"/>
  <c r="Q155" i="3"/>
  <c r="T259" i="3"/>
  <c r="U259" i="3"/>
  <c r="V259" i="3"/>
  <c r="F231" i="1"/>
  <c r="G231" i="1" s="1"/>
  <c r="M315" i="4" l="1"/>
  <c r="V315" i="4" s="1"/>
  <c r="N315" i="4"/>
  <c r="U315" i="4" s="1"/>
  <c r="L315" i="4"/>
  <c r="T315" i="4" s="1"/>
  <c r="O315" i="4"/>
  <c r="I157" i="4"/>
  <c r="S157" i="4" s="1"/>
  <c r="H157" i="4"/>
  <c r="H294" i="3"/>
  <c r="J294" i="3" s="1"/>
  <c r="K294" i="3" s="1"/>
  <c r="R155" i="3"/>
  <c r="D232" i="1"/>
  <c r="E232" i="1"/>
  <c r="L316" i="4" l="1"/>
  <c r="T316" i="4" s="1"/>
  <c r="M316" i="4"/>
  <c r="V316" i="4" s="1"/>
  <c r="N316" i="4"/>
  <c r="U316" i="4" s="1"/>
  <c r="O316" i="4"/>
  <c r="J157" i="4"/>
  <c r="Q157" i="4"/>
  <c r="I295" i="3"/>
  <c r="H295" i="3"/>
  <c r="S156" i="3"/>
  <c r="V260" i="3"/>
  <c r="T260" i="3"/>
  <c r="U260" i="3"/>
  <c r="F232" i="1"/>
  <c r="G232" i="1" s="1"/>
  <c r="R157" i="4" l="1"/>
  <c r="K157" i="4"/>
  <c r="L317" i="4"/>
  <c r="T317" i="4" s="1"/>
  <c r="N317" i="4"/>
  <c r="U317" i="4" s="1"/>
  <c r="M317" i="4"/>
  <c r="V317" i="4" s="1"/>
  <c r="J295" i="3"/>
  <c r="K295" i="3" s="1"/>
  <c r="Q156" i="3"/>
  <c r="D233" i="1"/>
  <c r="E233" i="1"/>
  <c r="O317" i="4" l="1"/>
  <c r="H158" i="4"/>
  <c r="I158" i="4"/>
  <c r="S158" i="4" s="1"/>
  <c r="H296" i="3"/>
  <c r="I296" i="3"/>
  <c r="R156" i="3"/>
  <c r="U261" i="3"/>
  <c r="V261" i="3"/>
  <c r="T261" i="3"/>
  <c r="F233" i="1"/>
  <c r="G233" i="1" s="1"/>
  <c r="N318" i="4" l="1"/>
  <c r="U318" i="4" s="1"/>
  <c r="L318" i="4"/>
  <c r="T318" i="4" s="1"/>
  <c r="M318" i="4"/>
  <c r="V318" i="4" s="1"/>
  <c r="J158" i="4"/>
  <c r="Q158" i="4"/>
  <c r="J296" i="3"/>
  <c r="K296" i="3" s="1"/>
  <c r="H297" i="3" s="1"/>
  <c r="S157" i="3"/>
  <c r="D234" i="1"/>
  <c r="E234" i="1"/>
  <c r="R158" i="4" l="1"/>
  <c r="K158" i="4"/>
  <c r="O318" i="4"/>
  <c r="I297" i="3"/>
  <c r="J297" i="3" s="1"/>
  <c r="K297" i="3" s="1"/>
  <c r="Q157" i="3"/>
  <c r="U262" i="3"/>
  <c r="V262" i="3"/>
  <c r="T262" i="3"/>
  <c r="F234" i="1"/>
  <c r="G234" i="1" s="1"/>
  <c r="M319" i="4" l="1"/>
  <c r="V319" i="4" s="1"/>
  <c r="N319" i="4"/>
  <c r="U319" i="4" s="1"/>
  <c r="L319" i="4"/>
  <c r="T319" i="4" s="1"/>
  <c r="I159" i="4"/>
  <c r="S159" i="4" s="1"/>
  <c r="H159" i="4"/>
  <c r="I298" i="3"/>
  <c r="H298" i="3"/>
  <c r="R157" i="3"/>
  <c r="T263" i="3"/>
  <c r="U263" i="3"/>
  <c r="V263" i="3"/>
  <c r="E235" i="1"/>
  <c r="D235" i="1"/>
  <c r="J159" i="4" l="1"/>
  <c r="Q159" i="4"/>
  <c r="O319" i="4"/>
  <c r="J298" i="3"/>
  <c r="K298" i="3" s="1"/>
  <c r="S158" i="3"/>
  <c r="F235" i="1"/>
  <c r="G235" i="1" s="1"/>
  <c r="R159" i="4" l="1"/>
  <c r="K159" i="4"/>
  <c r="L320" i="4"/>
  <c r="T320" i="4" s="1"/>
  <c r="N320" i="4"/>
  <c r="U320" i="4" s="1"/>
  <c r="M320" i="4"/>
  <c r="V320" i="4" s="1"/>
  <c r="H299" i="3"/>
  <c r="I299" i="3"/>
  <c r="Q158" i="3"/>
  <c r="V264" i="3"/>
  <c r="T264" i="3"/>
  <c r="U264" i="3"/>
  <c r="E236" i="1"/>
  <c r="D236" i="1"/>
  <c r="O320" i="4" l="1"/>
  <c r="I160" i="4"/>
  <c r="S160" i="4" s="1"/>
  <c r="H160" i="4"/>
  <c r="J299" i="3"/>
  <c r="K299" i="3" s="1"/>
  <c r="R158" i="3"/>
  <c r="F236" i="1"/>
  <c r="G236" i="1" s="1"/>
  <c r="M321" i="4" l="1"/>
  <c r="V321" i="4" s="1"/>
  <c r="L321" i="4"/>
  <c r="T321" i="4" s="1"/>
  <c r="N321" i="4"/>
  <c r="U321" i="4" s="1"/>
  <c r="J160" i="4"/>
  <c r="Q160" i="4"/>
  <c r="H300" i="3"/>
  <c r="I300" i="3"/>
  <c r="S159" i="3"/>
  <c r="U265" i="3"/>
  <c r="V265" i="3"/>
  <c r="T265" i="3"/>
  <c r="E237" i="1"/>
  <c r="D237" i="1"/>
  <c r="R160" i="4" l="1"/>
  <c r="K160" i="4"/>
  <c r="O321" i="4"/>
  <c r="J300" i="3"/>
  <c r="K300" i="3" s="1"/>
  <c r="Q159" i="3"/>
  <c r="F237" i="1"/>
  <c r="G237" i="1" s="1"/>
  <c r="N322" i="4" l="1"/>
  <c r="U322" i="4" s="1"/>
  <c r="L322" i="4"/>
  <c r="T322" i="4" s="1"/>
  <c r="M322" i="4"/>
  <c r="V322" i="4" s="1"/>
  <c r="I161" i="4"/>
  <c r="S161" i="4" s="1"/>
  <c r="H161" i="4"/>
  <c r="H301" i="3"/>
  <c r="I301" i="3"/>
  <c r="R159" i="3"/>
  <c r="U266" i="3"/>
  <c r="V266" i="3"/>
  <c r="T266" i="3"/>
  <c r="D238" i="1"/>
  <c r="E238" i="1"/>
  <c r="O322" i="4" l="1"/>
  <c r="J161" i="4"/>
  <c r="Q161" i="4"/>
  <c r="J301" i="3"/>
  <c r="K301" i="3" s="1"/>
  <c r="I302" i="3" s="1"/>
  <c r="S160" i="3"/>
  <c r="F238" i="1"/>
  <c r="G238" i="1" s="1"/>
  <c r="M323" i="4" l="1"/>
  <c r="V323" i="4" s="1"/>
  <c r="L323" i="4"/>
  <c r="T323" i="4" s="1"/>
  <c r="N323" i="4"/>
  <c r="U323" i="4" s="1"/>
  <c r="R161" i="4"/>
  <c r="K161" i="4"/>
  <c r="H302" i="3"/>
  <c r="J302" i="3" s="1"/>
  <c r="K302" i="3" s="1"/>
  <c r="Q160" i="3"/>
  <c r="T267" i="3"/>
  <c r="U267" i="3"/>
  <c r="V267" i="3"/>
  <c r="E239" i="1"/>
  <c r="D239" i="1"/>
  <c r="H162" i="4" l="1"/>
  <c r="I162" i="4"/>
  <c r="S162" i="4" s="1"/>
  <c r="O323" i="4"/>
  <c r="H303" i="3"/>
  <c r="I303" i="3"/>
  <c r="R160" i="3"/>
  <c r="F239" i="1"/>
  <c r="G239" i="1" s="1"/>
  <c r="J162" i="4" l="1"/>
  <c r="Q162" i="4"/>
  <c r="L324" i="4"/>
  <c r="T324" i="4" s="1"/>
  <c r="O324" i="4"/>
  <c r="N324" i="4"/>
  <c r="U324" i="4" s="1"/>
  <c r="M324" i="4"/>
  <c r="V324" i="4" s="1"/>
  <c r="J303" i="3"/>
  <c r="K303" i="3" s="1"/>
  <c r="S161" i="3"/>
  <c r="V268" i="3"/>
  <c r="T268" i="3"/>
  <c r="U268" i="3"/>
  <c r="E240" i="1"/>
  <c r="D240" i="1"/>
  <c r="O325" i="4" l="1"/>
  <c r="N325" i="4"/>
  <c r="U325" i="4" s="1"/>
  <c r="M325" i="4"/>
  <c r="V325" i="4" s="1"/>
  <c r="L325" i="4"/>
  <c r="T325" i="4" s="1"/>
  <c r="R162" i="4"/>
  <c r="K162" i="4"/>
  <c r="I304" i="3"/>
  <c r="H304" i="3"/>
  <c r="Q161" i="3"/>
  <c r="F240" i="1"/>
  <c r="G240" i="1" s="1"/>
  <c r="I163" i="4" l="1"/>
  <c r="S163" i="4" s="1"/>
  <c r="H163" i="4"/>
  <c r="O326" i="4"/>
  <c r="L326" i="4"/>
  <c r="T326" i="4" s="1"/>
  <c r="N326" i="4"/>
  <c r="U326" i="4" s="1"/>
  <c r="M326" i="4"/>
  <c r="V326" i="4" s="1"/>
  <c r="J304" i="3"/>
  <c r="K304" i="3" s="1"/>
  <c r="R161" i="3"/>
  <c r="U269" i="3"/>
  <c r="V269" i="3"/>
  <c r="T269" i="3"/>
  <c r="D241" i="1"/>
  <c r="E241" i="1"/>
  <c r="J163" i="4" l="1"/>
  <c r="Q163" i="4"/>
  <c r="N327" i="4"/>
  <c r="U327" i="4" s="1"/>
  <c r="M327" i="4"/>
  <c r="V327" i="4" s="1"/>
  <c r="L327" i="4"/>
  <c r="T327" i="4" s="1"/>
  <c r="H305" i="3"/>
  <c r="I305" i="3"/>
  <c r="S162" i="3"/>
  <c r="F241" i="1"/>
  <c r="G241" i="1" s="1"/>
  <c r="O327" i="4" l="1"/>
  <c r="R163" i="4"/>
  <c r="K163" i="4"/>
  <c r="J305" i="3"/>
  <c r="K305" i="3" s="1"/>
  <c r="Q162" i="3"/>
  <c r="U270" i="3"/>
  <c r="V270" i="3"/>
  <c r="T270" i="3"/>
  <c r="E242" i="1"/>
  <c r="D242" i="1"/>
  <c r="M328" i="4" l="1"/>
  <c r="V328" i="4" s="1"/>
  <c r="L328" i="4"/>
  <c r="T328" i="4" s="1"/>
  <c r="N328" i="4"/>
  <c r="U328" i="4" s="1"/>
  <c r="I164" i="4"/>
  <c r="S164" i="4" s="1"/>
  <c r="H164" i="4"/>
  <c r="I306" i="3"/>
  <c r="H306" i="3"/>
  <c r="R162" i="3"/>
  <c r="T271" i="3"/>
  <c r="U271" i="3"/>
  <c r="V271" i="3"/>
  <c r="F242" i="1"/>
  <c r="G242" i="1" s="1"/>
  <c r="J164" i="4" l="1"/>
  <c r="Q164" i="4"/>
  <c r="O328" i="4"/>
  <c r="J306" i="3"/>
  <c r="K306" i="3" s="1"/>
  <c r="S163" i="3"/>
  <c r="E243" i="1"/>
  <c r="D243" i="1"/>
  <c r="R164" i="4" l="1"/>
  <c r="K164" i="4"/>
  <c r="L329" i="4"/>
  <c r="T329" i="4" s="1"/>
  <c r="N329" i="4"/>
  <c r="U329" i="4" s="1"/>
  <c r="O329" i="4"/>
  <c r="M329" i="4"/>
  <c r="V329" i="4" s="1"/>
  <c r="H307" i="3"/>
  <c r="I307" i="3"/>
  <c r="Q163" i="3"/>
  <c r="V272" i="3"/>
  <c r="T272" i="3"/>
  <c r="U272" i="3"/>
  <c r="F243" i="1"/>
  <c r="G243" i="1" s="1"/>
  <c r="O330" i="4" l="1"/>
  <c r="M330" i="4"/>
  <c r="V330" i="4" s="1"/>
  <c r="L330" i="4"/>
  <c r="T330" i="4" s="1"/>
  <c r="N330" i="4"/>
  <c r="U330" i="4" s="1"/>
  <c r="I165" i="4"/>
  <c r="S165" i="4" s="1"/>
  <c r="H165" i="4"/>
  <c r="J307" i="3"/>
  <c r="K307" i="3" s="1"/>
  <c r="I308" i="3" s="1"/>
  <c r="R163" i="3"/>
  <c r="D244" i="1"/>
  <c r="E244" i="1"/>
  <c r="N331" i="4" l="1"/>
  <c r="U331" i="4" s="1"/>
  <c r="L331" i="4"/>
  <c r="T331" i="4" s="1"/>
  <c r="M331" i="4"/>
  <c r="V331" i="4" s="1"/>
  <c r="J165" i="4"/>
  <c r="Q165" i="4"/>
  <c r="H308" i="3"/>
  <c r="J308" i="3" s="1"/>
  <c r="K308" i="3" s="1"/>
  <c r="S164" i="3"/>
  <c r="U273" i="3"/>
  <c r="V273" i="3"/>
  <c r="T273" i="3"/>
  <c r="F244" i="1"/>
  <c r="G244" i="1" s="1"/>
  <c r="R165" i="4" l="1"/>
  <c r="K165" i="4"/>
  <c r="O331" i="4"/>
  <c r="H309" i="3"/>
  <c r="I309" i="3"/>
  <c r="Q164" i="3"/>
  <c r="E245" i="1"/>
  <c r="D245" i="1"/>
  <c r="M332" i="4" l="1"/>
  <c r="V332" i="4" s="1"/>
  <c r="N332" i="4"/>
  <c r="U332" i="4" s="1"/>
  <c r="L332" i="4"/>
  <c r="T332" i="4" s="1"/>
  <c r="O332" i="4"/>
  <c r="H166" i="4"/>
  <c r="I166" i="4"/>
  <c r="S166" i="4" s="1"/>
  <c r="J309" i="3"/>
  <c r="K309" i="3" s="1"/>
  <c r="I310" i="3" s="1"/>
  <c r="R164" i="3"/>
  <c r="U274" i="3"/>
  <c r="V274" i="3"/>
  <c r="T274" i="3"/>
  <c r="F245" i="1"/>
  <c r="G245" i="1" s="1"/>
  <c r="J166" i="4" l="1"/>
  <c r="Q166" i="4"/>
  <c r="L333" i="4"/>
  <c r="T333" i="4" s="1"/>
  <c r="O333" i="4"/>
  <c r="M333" i="4"/>
  <c r="V333" i="4" s="1"/>
  <c r="N333" i="4"/>
  <c r="U333" i="4" s="1"/>
  <c r="H310" i="3"/>
  <c r="J310" i="3" s="1"/>
  <c r="K310" i="3" s="1"/>
  <c r="S165" i="3"/>
  <c r="D246" i="1"/>
  <c r="E246" i="1"/>
  <c r="O334" i="4" l="1"/>
  <c r="N334" i="4"/>
  <c r="U334" i="4" s="1"/>
  <c r="M334" i="4"/>
  <c r="V334" i="4" s="1"/>
  <c r="L334" i="4"/>
  <c r="T334" i="4" s="1"/>
  <c r="R166" i="4"/>
  <c r="K166" i="4"/>
  <c r="H311" i="3"/>
  <c r="I311" i="3"/>
  <c r="Q165" i="3"/>
  <c r="T275" i="3"/>
  <c r="U275" i="3"/>
  <c r="V275" i="3"/>
  <c r="F246" i="1"/>
  <c r="G246" i="1" s="1"/>
  <c r="I167" i="4" l="1"/>
  <c r="S167" i="4" s="1"/>
  <c r="H167" i="4"/>
  <c r="N335" i="4"/>
  <c r="U335" i="4" s="1"/>
  <c r="M335" i="4"/>
  <c r="V335" i="4" s="1"/>
  <c r="L335" i="4"/>
  <c r="T335" i="4" s="1"/>
  <c r="J311" i="3"/>
  <c r="K311" i="3" s="1"/>
  <c r="I312" i="3" s="1"/>
  <c r="R165" i="3"/>
  <c r="D247" i="1"/>
  <c r="E247" i="1"/>
  <c r="O335" i="4" l="1"/>
  <c r="J167" i="4"/>
  <c r="Q167" i="4"/>
  <c r="H312" i="3"/>
  <c r="J312" i="3" s="1"/>
  <c r="K312" i="3" s="1"/>
  <c r="S166" i="3"/>
  <c r="V276" i="3"/>
  <c r="T276" i="3"/>
  <c r="U276" i="3"/>
  <c r="F247" i="1"/>
  <c r="G247" i="1" s="1"/>
  <c r="M336" i="4" l="1"/>
  <c r="V336" i="4" s="1"/>
  <c r="L336" i="4"/>
  <c r="T336" i="4" s="1"/>
  <c r="N336" i="4"/>
  <c r="U336" i="4" s="1"/>
  <c r="R167" i="4"/>
  <c r="K167" i="4"/>
  <c r="H313" i="3"/>
  <c r="I313" i="3"/>
  <c r="Q166" i="3"/>
  <c r="U277" i="3"/>
  <c r="V277" i="3"/>
  <c r="T277" i="3"/>
  <c r="D248" i="1"/>
  <c r="E248" i="1"/>
  <c r="O336" i="4" l="1"/>
  <c r="I168" i="4"/>
  <c r="S168" i="4" s="1"/>
  <c r="H168" i="4"/>
  <c r="J313" i="3"/>
  <c r="K313" i="3" s="1"/>
  <c r="R166" i="3"/>
  <c r="F248" i="1"/>
  <c r="G248" i="1" s="1"/>
  <c r="J168" i="4" l="1"/>
  <c r="Q168" i="4"/>
  <c r="L337" i="4"/>
  <c r="T337" i="4" s="1"/>
  <c r="N337" i="4"/>
  <c r="U337" i="4" s="1"/>
  <c r="M337" i="4"/>
  <c r="V337" i="4" s="1"/>
  <c r="H314" i="3"/>
  <c r="I314" i="3"/>
  <c r="S167" i="3"/>
  <c r="U278" i="3"/>
  <c r="V278" i="3"/>
  <c r="T278" i="3"/>
  <c r="D249" i="1"/>
  <c r="E249" i="1"/>
  <c r="O337" i="4" l="1"/>
  <c r="R168" i="4"/>
  <c r="K168" i="4"/>
  <c r="J314" i="3"/>
  <c r="K314" i="3" s="1"/>
  <c r="Q167" i="3"/>
  <c r="F249" i="1"/>
  <c r="G249" i="1" s="1"/>
  <c r="O338" i="4" l="1"/>
  <c r="L338" i="4"/>
  <c r="T338" i="4" s="1"/>
  <c r="M338" i="4"/>
  <c r="V338" i="4" s="1"/>
  <c r="N338" i="4"/>
  <c r="U338" i="4" s="1"/>
  <c r="I169" i="4"/>
  <c r="S169" i="4" s="1"/>
  <c r="H169" i="4"/>
  <c r="I315" i="3"/>
  <c r="H315" i="3"/>
  <c r="R167" i="3"/>
  <c r="T279" i="3"/>
  <c r="U279" i="3"/>
  <c r="V279" i="3"/>
  <c r="E250" i="1"/>
  <c r="D250" i="1"/>
  <c r="N339" i="4" l="1"/>
  <c r="U339" i="4" s="1"/>
  <c r="M339" i="4"/>
  <c r="V339" i="4" s="1"/>
  <c r="L339" i="4"/>
  <c r="T339" i="4" s="1"/>
  <c r="J169" i="4"/>
  <c r="Q169" i="4"/>
  <c r="J315" i="3"/>
  <c r="K315" i="3" s="1"/>
  <c r="I316" i="3" s="1"/>
  <c r="S168" i="3"/>
  <c r="V280" i="3"/>
  <c r="T280" i="3"/>
  <c r="U280" i="3"/>
  <c r="F250" i="1"/>
  <c r="G250" i="1" s="1"/>
  <c r="R169" i="4" l="1"/>
  <c r="K169" i="4"/>
  <c r="O339" i="4"/>
  <c r="H316" i="3"/>
  <c r="J316" i="3" s="1"/>
  <c r="K316" i="3" s="1"/>
  <c r="H317" i="3" s="1"/>
  <c r="Q168" i="3"/>
  <c r="E251" i="1"/>
  <c r="D251" i="1"/>
  <c r="M340" i="4" l="1"/>
  <c r="V340" i="4" s="1"/>
  <c r="N340" i="4"/>
  <c r="U340" i="4" s="1"/>
  <c r="L340" i="4"/>
  <c r="T340" i="4" s="1"/>
  <c r="O340" i="4"/>
  <c r="H170" i="4"/>
  <c r="I170" i="4"/>
  <c r="S170" i="4" s="1"/>
  <c r="I317" i="3"/>
  <c r="J317" i="3" s="1"/>
  <c r="K317" i="3" s="1"/>
  <c r="R168" i="3"/>
  <c r="U281" i="3"/>
  <c r="V281" i="3"/>
  <c r="T281" i="3"/>
  <c r="F251" i="1"/>
  <c r="G251" i="1" s="1"/>
  <c r="J170" i="4" l="1"/>
  <c r="Q170" i="4"/>
  <c r="L341" i="4"/>
  <c r="T341" i="4" s="1"/>
  <c r="M341" i="4"/>
  <c r="V341" i="4" s="1"/>
  <c r="O341" i="4"/>
  <c r="N341" i="4"/>
  <c r="U341" i="4" s="1"/>
  <c r="I318" i="3"/>
  <c r="H318" i="3"/>
  <c r="S169" i="3"/>
  <c r="E252" i="1"/>
  <c r="D252" i="1"/>
  <c r="O342" i="4" l="1"/>
  <c r="L342" i="4"/>
  <c r="T342" i="4" s="1"/>
  <c r="N342" i="4"/>
  <c r="U342" i="4" s="1"/>
  <c r="M342" i="4"/>
  <c r="V342" i="4" s="1"/>
  <c r="R170" i="4"/>
  <c r="K170" i="4"/>
  <c r="J318" i="3"/>
  <c r="K318" i="3" s="1"/>
  <c r="Q169" i="3"/>
  <c r="U282" i="3"/>
  <c r="V282" i="3"/>
  <c r="T282" i="3"/>
  <c r="F252" i="1"/>
  <c r="G252" i="1" s="1"/>
  <c r="N343" i="4" l="1"/>
  <c r="U343" i="4" s="1"/>
  <c r="L343" i="4"/>
  <c r="T343" i="4" s="1"/>
  <c r="M343" i="4"/>
  <c r="V343" i="4" s="1"/>
  <c r="I171" i="4"/>
  <c r="S171" i="4" s="1"/>
  <c r="H171" i="4"/>
  <c r="H319" i="3"/>
  <c r="I319" i="3"/>
  <c r="R169" i="3"/>
  <c r="T283" i="3"/>
  <c r="U283" i="3"/>
  <c r="V283" i="3"/>
  <c r="E253" i="1"/>
  <c r="D253" i="1"/>
  <c r="O343" i="4" l="1"/>
  <c r="J171" i="4"/>
  <c r="Q171" i="4"/>
  <c r="J319" i="3"/>
  <c r="K319" i="3" s="1"/>
  <c r="S170" i="3"/>
  <c r="F253" i="1"/>
  <c r="G253" i="1" s="1"/>
  <c r="M344" i="4" l="1"/>
  <c r="V344" i="4" s="1"/>
  <c r="O344" i="4"/>
  <c r="N344" i="4"/>
  <c r="U344" i="4" s="1"/>
  <c r="L344" i="4"/>
  <c r="T344" i="4" s="1"/>
  <c r="R171" i="4"/>
  <c r="K171" i="4"/>
  <c r="I320" i="3"/>
  <c r="H320" i="3"/>
  <c r="Q170" i="3"/>
  <c r="V284" i="3"/>
  <c r="T284" i="3"/>
  <c r="U284" i="3"/>
  <c r="D254" i="1"/>
  <c r="E254" i="1"/>
  <c r="I172" i="4" l="1"/>
  <c r="S172" i="4" s="1"/>
  <c r="H172" i="4"/>
  <c r="L345" i="4"/>
  <c r="T345" i="4" s="1"/>
  <c r="N345" i="4"/>
  <c r="U345" i="4" s="1"/>
  <c r="M345" i="4"/>
  <c r="V345" i="4" s="1"/>
  <c r="J320" i="3"/>
  <c r="K320" i="3" s="1"/>
  <c r="R170" i="3"/>
  <c r="F254" i="1"/>
  <c r="G254" i="1" s="1"/>
  <c r="O345" i="4" l="1"/>
  <c r="J172" i="4"/>
  <c r="Q172" i="4"/>
  <c r="I321" i="3"/>
  <c r="H321" i="3"/>
  <c r="S171" i="3"/>
  <c r="U285" i="3"/>
  <c r="V285" i="3"/>
  <c r="T285" i="3"/>
  <c r="D255" i="1"/>
  <c r="E255" i="1"/>
  <c r="O346" i="4" l="1"/>
  <c r="M346" i="4"/>
  <c r="V346" i="4" s="1"/>
  <c r="N346" i="4"/>
  <c r="U346" i="4" s="1"/>
  <c r="L346" i="4"/>
  <c r="T346" i="4" s="1"/>
  <c r="R172" i="4"/>
  <c r="K172" i="4"/>
  <c r="J321" i="3"/>
  <c r="K321" i="3" s="1"/>
  <c r="Q171" i="3"/>
  <c r="F255" i="1"/>
  <c r="G255" i="1" s="1"/>
  <c r="N347" i="4" l="1"/>
  <c r="U347" i="4" s="1"/>
  <c r="L347" i="4"/>
  <c r="T347" i="4" s="1"/>
  <c r="M347" i="4"/>
  <c r="V347" i="4" s="1"/>
  <c r="I173" i="4"/>
  <c r="S173" i="4" s="1"/>
  <c r="H173" i="4"/>
  <c r="H322" i="3"/>
  <c r="I322" i="3"/>
  <c r="R171" i="3"/>
  <c r="U286" i="3"/>
  <c r="V286" i="3"/>
  <c r="T286" i="3"/>
  <c r="E256" i="1"/>
  <c r="D256" i="1"/>
  <c r="O347" i="4" l="1"/>
  <c r="J173" i="4"/>
  <c r="Q173" i="4"/>
  <c r="J322" i="3"/>
  <c r="K322" i="3" s="1"/>
  <c r="H323" i="3" s="1"/>
  <c r="S172" i="3"/>
  <c r="F256" i="1"/>
  <c r="G256" i="1" s="1"/>
  <c r="M348" i="4" l="1"/>
  <c r="V348" i="4" s="1"/>
  <c r="L348" i="4"/>
  <c r="T348" i="4" s="1"/>
  <c r="N348" i="4"/>
  <c r="U348" i="4" s="1"/>
  <c r="O348" i="4"/>
  <c r="R173" i="4"/>
  <c r="K173" i="4"/>
  <c r="I323" i="3"/>
  <c r="J323" i="3" s="1"/>
  <c r="K323" i="3" s="1"/>
  <c r="Q172" i="3"/>
  <c r="T287" i="3"/>
  <c r="U287" i="3"/>
  <c r="V287" i="3"/>
  <c r="E257" i="1"/>
  <c r="D257" i="1"/>
  <c r="L349" i="4" l="1"/>
  <c r="T349" i="4" s="1"/>
  <c r="O349" i="4"/>
  <c r="N349" i="4"/>
  <c r="U349" i="4" s="1"/>
  <c r="M349" i="4"/>
  <c r="V349" i="4" s="1"/>
  <c r="H174" i="4"/>
  <c r="I174" i="4"/>
  <c r="S174" i="4" s="1"/>
  <c r="I324" i="3"/>
  <c r="H324" i="3"/>
  <c r="R172" i="3"/>
  <c r="V288" i="3"/>
  <c r="T288" i="3"/>
  <c r="U288" i="3"/>
  <c r="F257" i="1"/>
  <c r="G257" i="1" s="1"/>
  <c r="J174" i="4" l="1"/>
  <c r="Q174" i="4"/>
  <c r="N350" i="4"/>
  <c r="U350" i="4" s="1"/>
  <c r="M350" i="4"/>
  <c r="V350" i="4" s="1"/>
  <c r="L350" i="4"/>
  <c r="T350" i="4" s="1"/>
  <c r="J324" i="3"/>
  <c r="K324" i="3" s="1"/>
  <c r="H325" i="3" s="1"/>
  <c r="S173" i="3"/>
  <c r="E258" i="1"/>
  <c r="D258" i="1"/>
  <c r="O350" i="4" l="1"/>
  <c r="R174" i="4"/>
  <c r="K174" i="4"/>
  <c r="I325" i="3"/>
  <c r="J325" i="3" s="1"/>
  <c r="K325" i="3" s="1"/>
  <c r="I326" i="3" s="1"/>
  <c r="Q173" i="3"/>
  <c r="U289" i="3"/>
  <c r="V289" i="3"/>
  <c r="T289" i="3"/>
  <c r="F258" i="1"/>
  <c r="G258" i="1" s="1"/>
  <c r="L351" i="4" l="1"/>
  <c r="T351" i="4" s="1"/>
  <c r="M351" i="4"/>
  <c r="V351" i="4" s="1"/>
  <c r="N351" i="4"/>
  <c r="U351" i="4" s="1"/>
  <c r="I175" i="4"/>
  <c r="S175" i="4" s="1"/>
  <c r="H175" i="4"/>
  <c r="H326" i="3"/>
  <c r="J326" i="3" s="1"/>
  <c r="K326" i="3" s="1"/>
  <c r="R173" i="3"/>
  <c r="D259" i="1"/>
  <c r="E259" i="1"/>
  <c r="J175" i="4" l="1"/>
  <c r="Q175" i="4"/>
  <c r="O351" i="4"/>
  <c r="H327" i="3"/>
  <c r="I327" i="3"/>
  <c r="S174" i="3"/>
  <c r="U290" i="3"/>
  <c r="V290" i="3"/>
  <c r="T290" i="3"/>
  <c r="F259" i="1"/>
  <c r="G259" i="1" s="1"/>
  <c r="R175" i="4" l="1"/>
  <c r="K175" i="4"/>
  <c r="N352" i="4"/>
  <c r="U352" i="4" s="1"/>
  <c r="L352" i="4"/>
  <c r="T352" i="4" s="1"/>
  <c r="M352" i="4"/>
  <c r="V352" i="4" s="1"/>
  <c r="J327" i="3"/>
  <c r="K327" i="3" s="1"/>
  <c r="I328" i="3" s="1"/>
  <c r="Q174" i="3"/>
  <c r="D260" i="1"/>
  <c r="E260" i="1"/>
  <c r="O352" i="4" l="1"/>
  <c r="I176" i="4"/>
  <c r="S176" i="4" s="1"/>
  <c r="H176" i="4"/>
  <c r="H328" i="3"/>
  <c r="J328" i="3" s="1"/>
  <c r="K328" i="3" s="1"/>
  <c r="R174" i="3"/>
  <c r="V291" i="3"/>
  <c r="T291" i="3"/>
  <c r="U291" i="3"/>
  <c r="F260" i="1"/>
  <c r="G260" i="1" s="1"/>
  <c r="M353" i="4" l="1"/>
  <c r="V353" i="4" s="1"/>
  <c r="N353" i="4"/>
  <c r="U353" i="4" s="1"/>
  <c r="L353" i="4"/>
  <c r="T353" i="4" s="1"/>
  <c r="J176" i="4"/>
  <c r="Q176" i="4"/>
  <c r="I329" i="3"/>
  <c r="H329" i="3"/>
  <c r="S175" i="3"/>
  <c r="D261" i="1"/>
  <c r="E261" i="1"/>
  <c r="R176" i="4" l="1"/>
  <c r="K176" i="4"/>
  <c r="O353" i="4"/>
  <c r="J329" i="3"/>
  <c r="K329" i="3" s="1"/>
  <c r="Q175" i="3"/>
  <c r="U292" i="3"/>
  <c r="V292" i="3"/>
  <c r="T292" i="3"/>
  <c r="F261" i="1"/>
  <c r="G261" i="1" s="1"/>
  <c r="L354" i="4" l="1"/>
  <c r="T354" i="4" s="1"/>
  <c r="N354" i="4"/>
  <c r="U354" i="4" s="1"/>
  <c r="M354" i="4"/>
  <c r="V354" i="4" s="1"/>
  <c r="I177" i="4"/>
  <c r="S177" i="4" s="1"/>
  <c r="H177" i="4"/>
  <c r="H330" i="3"/>
  <c r="I330" i="3"/>
  <c r="R175" i="3"/>
  <c r="D262" i="1"/>
  <c r="E262" i="1"/>
  <c r="J177" i="4" l="1"/>
  <c r="Q177" i="4"/>
  <c r="O354" i="4"/>
  <c r="J330" i="3"/>
  <c r="K330" i="3" s="1"/>
  <c r="H331" i="3" s="1"/>
  <c r="S176" i="3"/>
  <c r="U293" i="3"/>
  <c r="V293" i="3"/>
  <c r="T293" i="3"/>
  <c r="F262" i="1"/>
  <c r="G262" i="1" s="1"/>
  <c r="R177" i="4" l="1"/>
  <c r="K177" i="4"/>
  <c r="N355" i="4"/>
  <c r="U355" i="4" s="1"/>
  <c r="M355" i="4"/>
  <c r="V355" i="4" s="1"/>
  <c r="L355" i="4"/>
  <c r="T355" i="4" s="1"/>
  <c r="I331" i="3"/>
  <c r="J331" i="3" s="1"/>
  <c r="K331" i="3" s="1"/>
  <c r="Q176" i="3"/>
  <c r="E263" i="1"/>
  <c r="D263" i="1"/>
  <c r="O355" i="4" l="1"/>
  <c r="H178" i="4"/>
  <c r="I178" i="4"/>
  <c r="S178" i="4" s="1"/>
  <c r="I332" i="3"/>
  <c r="H332" i="3"/>
  <c r="R176" i="3"/>
  <c r="T294" i="3"/>
  <c r="U294" i="3"/>
  <c r="V294" i="3"/>
  <c r="F263" i="1"/>
  <c r="G263" i="1" s="1"/>
  <c r="N356" i="4" l="1"/>
  <c r="U356" i="4" s="1"/>
  <c r="L356" i="4"/>
  <c r="T356" i="4" s="1"/>
  <c r="O356" i="4"/>
  <c r="M356" i="4"/>
  <c r="V356" i="4" s="1"/>
  <c r="J178" i="4"/>
  <c r="Q178" i="4"/>
  <c r="J332" i="3"/>
  <c r="K332" i="3" s="1"/>
  <c r="S177" i="3"/>
  <c r="V295" i="3"/>
  <c r="T295" i="3"/>
  <c r="U295" i="3"/>
  <c r="D264" i="1"/>
  <c r="E264" i="1"/>
  <c r="R178" i="4" l="1"/>
  <c r="K178" i="4"/>
  <c r="M357" i="4"/>
  <c r="V357" i="4" s="1"/>
  <c r="N357" i="4"/>
  <c r="U357" i="4" s="1"/>
  <c r="L357" i="4"/>
  <c r="T357" i="4" s="1"/>
  <c r="H333" i="3"/>
  <c r="I333" i="3"/>
  <c r="Q177" i="3"/>
  <c r="F264" i="1"/>
  <c r="G264" i="1" s="1"/>
  <c r="O357" i="4" l="1"/>
  <c r="I179" i="4"/>
  <c r="S179" i="4" s="1"/>
  <c r="H179" i="4"/>
  <c r="J333" i="3"/>
  <c r="K333" i="3" s="1"/>
  <c r="R177" i="3"/>
  <c r="U296" i="3"/>
  <c r="V296" i="3"/>
  <c r="T296" i="3"/>
  <c r="D265" i="1"/>
  <c r="E265" i="1"/>
  <c r="L358" i="4" l="1"/>
  <c r="T358" i="4" s="1"/>
  <c r="N358" i="4"/>
  <c r="U358" i="4" s="1"/>
  <c r="M358" i="4"/>
  <c r="V358" i="4" s="1"/>
  <c r="J179" i="4"/>
  <c r="Q179" i="4"/>
  <c r="H334" i="3"/>
  <c r="I334" i="3"/>
  <c r="S178" i="3"/>
  <c r="F265" i="1"/>
  <c r="G265" i="1" s="1"/>
  <c r="R179" i="4" l="1"/>
  <c r="K179" i="4"/>
  <c r="O358" i="4"/>
  <c r="J334" i="3"/>
  <c r="K334" i="3" s="1"/>
  <c r="H335" i="3" s="1"/>
  <c r="Q178" i="3"/>
  <c r="U297" i="3"/>
  <c r="V297" i="3"/>
  <c r="T297" i="3"/>
  <c r="E266" i="1"/>
  <c r="D266" i="1"/>
  <c r="O359" i="4" l="1"/>
  <c r="N359" i="4"/>
  <c r="U359" i="4" s="1"/>
  <c r="M359" i="4"/>
  <c r="V359" i="4" s="1"/>
  <c r="L359" i="4"/>
  <c r="T359" i="4" s="1"/>
  <c r="I180" i="4"/>
  <c r="S180" i="4" s="1"/>
  <c r="H180" i="4"/>
  <c r="I335" i="3"/>
  <c r="J335" i="3" s="1"/>
  <c r="K335" i="3" s="1"/>
  <c r="I336" i="3" s="1"/>
  <c r="R178" i="3"/>
  <c r="T298" i="3"/>
  <c r="U298" i="3"/>
  <c r="V298" i="3"/>
  <c r="F266" i="1"/>
  <c r="G266" i="1" s="1"/>
  <c r="N360" i="4" l="1"/>
  <c r="U360" i="4" s="1"/>
  <c r="M360" i="4"/>
  <c r="V360" i="4" s="1"/>
  <c r="L360" i="4"/>
  <c r="T360" i="4" s="1"/>
  <c r="O360" i="4"/>
  <c r="J180" i="4"/>
  <c r="Q180" i="4"/>
  <c r="H336" i="3"/>
  <c r="J336" i="3" s="1"/>
  <c r="K336" i="3" s="1"/>
  <c r="S179" i="3"/>
  <c r="D267" i="1"/>
  <c r="E267" i="1"/>
  <c r="R180" i="4" l="1"/>
  <c r="K180" i="4"/>
  <c r="M361" i="4"/>
  <c r="V361" i="4" s="1"/>
  <c r="L361" i="4"/>
  <c r="T361" i="4" s="1"/>
  <c r="O361" i="4"/>
  <c r="N361" i="4"/>
  <c r="U361" i="4" s="1"/>
  <c r="H337" i="3"/>
  <c r="I337" i="3"/>
  <c r="Q179" i="3"/>
  <c r="V299" i="3"/>
  <c r="T299" i="3"/>
  <c r="U299" i="3"/>
  <c r="F267" i="1"/>
  <c r="G267" i="1" s="1"/>
  <c r="I181" i="4" l="1"/>
  <c r="S181" i="4" s="1"/>
  <c r="H181" i="4"/>
  <c r="L362" i="4"/>
  <c r="T362" i="4" s="1"/>
  <c r="N362" i="4"/>
  <c r="U362" i="4" s="1"/>
  <c r="M362" i="4"/>
  <c r="V362" i="4" s="1"/>
  <c r="J337" i="3"/>
  <c r="K337" i="3" s="1"/>
  <c r="I338" i="3" s="1"/>
  <c r="R179" i="3"/>
  <c r="E268" i="1"/>
  <c r="D268" i="1"/>
  <c r="O362" i="4" l="1"/>
  <c r="J181" i="4"/>
  <c r="Q181" i="4"/>
  <c r="H338" i="3"/>
  <c r="J338" i="3" s="1"/>
  <c r="K338" i="3" s="1"/>
  <c r="S180" i="3"/>
  <c r="U300" i="3"/>
  <c r="V300" i="3"/>
  <c r="T300" i="3"/>
  <c r="F268" i="1"/>
  <c r="G268" i="1" s="1"/>
  <c r="O363" i="4" l="1"/>
  <c r="L363" i="4"/>
  <c r="T363" i="4" s="1"/>
  <c r="N363" i="4"/>
  <c r="U363" i="4" s="1"/>
  <c r="M363" i="4"/>
  <c r="V363" i="4" s="1"/>
  <c r="R181" i="4"/>
  <c r="K181" i="4"/>
  <c r="H339" i="3"/>
  <c r="I339" i="3"/>
  <c r="Q180" i="3"/>
  <c r="E269" i="1"/>
  <c r="D269" i="1"/>
  <c r="N364" i="4" l="1"/>
  <c r="U364" i="4" s="1"/>
  <c r="M364" i="4"/>
  <c r="V364" i="4" s="1"/>
  <c r="L364" i="4"/>
  <c r="T364" i="4" s="1"/>
  <c r="H182" i="4"/>
  <c r="I182" i="4"/>
  <c r="S182" i="4" s="1"/>
  <c r="J339" i="3"/>
  <c r="K339" i="3" s="1"/>
  <c r="R180" i="3"/>
  <c r="U301" i="3"/>
  <c r="V301" i="3"/>
  <c r="T301" i="3"/>
  <c r="F269" i="1"/>
  <c r="G269" i="1" s="1"/>
  <c r="J182" i="4" l="1"/>
  <c r="Q182" i="4"/>
  <c r="O364" i="4"/>
  <c r="I340" i="3"/>
  <c r="H340" i="3"/>
  <c r="S181" i="3"/>
  <c r="E270" i="1"/>
  <c r="D270" i="1"/>
  <c r="R182" i="4" l="1"/>
  <c r="K182" i="4"/>
  <c r="M365" i="4"/>
  <c r="V365" i="4" s="1"/>
  <c r="N365" i="4"/>
  <c r="U365" i="4" s="1"/>
  <c r="L365" i="4"/>
  <c r="T365" i="4" s="1"/>
  <c r="J340" i="3"/>
  <c r="K340" i="3" s="1"/>
  <c r="Q181" i="3"/>
  <c r="T302" i="3"/>
  <c r="U302" i="3"/>
  <c r="V302" i="3"/>
  <c r="F270" i="1"/>
  <c r="G270" i="1" s="1"/>
  <c r="O365" i="4" l="1"/>
  <c r="H183" i="4"/>
  <c r="I183" i="4"/>
  <c r="S183" i="4" s="1"/>
  <c r="H341" i="3"/>
  <c r="I341" i="3"/>
  <c r="R181" i="3"/>
  <c r="E271" i="1"/>
  <c r="D271" i="1"/>
  <c r="J183" i="4" l="1"/>
  <c r="Q183" i="4"/>
  <c r="L366" i="4"/>
  <c r="T366" i="4" s="1"/>
  <c r="M366" i="4"/>
  <c r="V366" i="4" s="1"/>
  <c r="O366" i="4"/>
  <c r="N366" i="4"/>
  <c r="U366" i="4" s="1"/>
  <c r="J341" i="3"/>
  <c r="K341" i="3" s="1"/>
  <c r="I342" i="3" s="1"/>
  <c r="S182" i="3"/>
  <c r="V303" i="3"/>
  <c r="T303" i="3"/>
  <c r="U303" i="3"/>
  <c r="F271" i="1"/>
  <c r="G271" i="1" s="1"/>
  <c r="O367" i="4" l="1"/>
  <c r="L367" i="4"/>
  <c r="T367" i="4" s="1"/>
  <c r="N367" i="4"/>
  <c r="U367" i="4" s="1"/>
  <c r="M367" i="4"/>
  <c r="V367" i="4" s="1"/>
  <c r="R183" i="4"/>
  <c r="K183" i="4"/>
  <c r="H342" i="3"/>
  <c r="J342" i="3" s="1"/>
  <c r="K342" i="3" s="1"/>
  <c r="Q182" i="3"/>
  <c r="D272" i="1"/>
  <c r="E272" i="1"/>
  <c r="I184" i="4" l="1"/>
  <c r="S184" i="4" s="1"/>
  <c r="H184" i="4"/>
  <c r="N368" i="4"/>
  <c r="U368" i="4" s="1"/>
  <c r="L368" i="4"/>
  <c r="T368" i="4" s="1"/>
  <c r="M368" i="4"/>
  <c r="V368" i="4" s="1"/>
  <c r="H343" i="3"/>
  <c r="I343" i="3"/>
  <c r="R182" i="3"/>
  <c r="U304" i="3"/>
  <c r="V304" i="3"/>
  <c r="T304" i="3"/>
  <c r="F272" i="1"/>
  <c r="G272" i="1" s="1"/>
  <c r="J184" i="4" l="1"/>
  <c r="Q184" i="4"/>
  <c r="O368" i="4"/>
  <c r="J343" i="3"/>
  <c r="K343" i="3" s="1"/>
  <c r="I344" i="3" s="1"/>
  <c r="S183" i="3"/>
  <c r="E273" i="1"/>
  <c r="D273" i="1"/>
  <c r="R184" i="4" l="1"/>
  <c r="K184" i="4"/>
  <c r="M369" i="4"/>
  <c r="V369" i="4" s="1"/>
  <c r="N369" i="4"/>
  <c r="U369" i="4" s="1"/>
  <c r="L369" i="4"/>
  <c r="T369" i="4" s="1"/>
  <c r="H344" i="3"/>
  <c r="J344" i="3" s="1"/>
  <c r="K344" i="3" s="1"/>
  <c r="Q183" i="3"/>
  <c r="U305" i="3"/>
  <c r="V305" i="3"/>
  <c r="T305" i="3"/>
  <c r="F273" i="1"/>
  <c r="G273" i="1" s="1"/>
  <c r="O369" i="4" l="1"/>
  <c r="I185" i="4"/>
  <c r="S185" i="4" s="1"/>
  <c r="H185" i="4"/>
  <c r="I345" i="3"/>
  <c r="H345" i="3"/>
  <c r="R183" i="3"/>
  <c r="T306" i="3"/>
  <c r="U306" i="3"/>
  <c r="V306" i="3"/>
  <c r="D274" i="1"/>
  <c r="E274" i="1"/>
  <c r="L370" i="4" l="1"/>
  <c r="T370" i="4" s="1"/>
  <c r="N370" i="4"/>
  <c r="U370" i="4" s="1"/>
  <c r="M370" i="4"/>
  <c r="V370" i="4" s="1"/>
  <c r="O370" i="4"/>
  <c r="J185" i="4"/>
  <c r="Q185" i="4"/>
  <c r="J345" i="3"/>
  <c r="K345" i="3" s="1"/>
  <c r="S184" i="3"/>
  <c r="F274" i="1"/>
  <c r="G274" i="1" s="1"/>
  <c r="R185" i="4" l="1"/>
  <c r="K185" i="4"/>
  <c r="O371" i="4"/>
  <c r="M371" i="4"/>
  <c r="V371" i="4" s="1"/>
  <c r="L371" i="4"/>
  <c r="T371" i="4" s="1"/>
  <c r="N371" i="4"/>
  <c r="U371" i="4" s="1"/>
  <c r="H346" i="3"/>
  <c r="I346" i="3"/>
  <c r="Q184" i="3"/>
  <c r="V307" i="3"/>
  <c r="T307" i="3"/>
  <c r="U307" i="3"/>
  <c r="D275" i="1"/>
  <c r="E275" i="1"/>
  <c r="N372" i="4" l="1"/>
  <c r="U372" i="4" s="1"/>
  <c r="L372" i="4"/>
  <c r="T372" i="4" s="1"/>
  <c r="M372" i="4"/>
  <c r="V372" i="4" s="1"/>
  <c r="H186" i="4"/>
  <c r="I186" i="4"/>
  <c r="S186" i="4" s="1"/>
  <c r="J346" i="3"/>
  <c r="K346" i="3" s="1"/>
  <c r="H347" i="3" s="1"/>
  <c r="R184" i="3"/>
  <c r="F275" i="1"/>
  <c r="G275" i="1" s="1"/>
  <c r="J186" i="4" l="1"/>
  <c r="Q186" i="4"/>
  <c r="O372" i="4"/>
  <c r="I347" i="3"/>
  <c r="J347" i="3" s="1"/>
  <c r="K347" i="3" s="1"/>
  <c r="I348" i="3" s="1"/>
  <c r="S185" i="3"/>
  <c r="U308" i="3"/>
  <c r="V308" i="3"/>
  <c r="T308" i="3"/>
  <c r="E276" i="1"/>
  <c r="D276" i="1"/>
  <c r="R186" i="4" l="1"/>
  <c r="K186" i="4"/>
  <c r="M373" i="4"/>
  <c r="V373" i="4" s="1"/>
  <c r="L373" i="4"/>
  <c r="T373" i="4" s="1"/>
  <c r="O373" i="4"/>
  <c r="N373" i="4"/>
  <c r="U373" i="4" s="1"/>
  <c r="H348" i="3"/>
  <c r="J348" i="3" s="1"/>
  <c r="K348" i="3" s="1"/>
  <c r="Q185" i="3"/>
  <c r="F276" i="1"/>
  <c r="G276" i="1" s="1"/>
  <c r="L374" i="4" l="1"/>
  <c r="T374" i="4" s="1"/>
  <c r="O374" i="4"/>
  <c r="N374" i="4"/>
  <c r="U374" i="4" s="1"/>
  <c r="M374" i="4"/>
  <c r="V374" i="4" s="1"/>
  <c r="I187" i="4"/>
  <c r="S187" i="4" s="1"/>
  <c r="H187" i="4"/>
  <c r="H349" i="3"/>
  <c r="I349" i="3"/>
  <c r="R185" i="3"/>
  <c r="U309" i="3"/>
  <c r="V309" i="3"/>
  <c r="T309" i="3"/>
  <c r="D277" i="1"/>
  <c r="E277" i="1"/>
  <c r="J187" i="4" l="1"/>
  <c r="Q187" i="4"/>
  <c r="N375" i="4"/>
  <c r="U375" i="4" s="1"/>
  <c r="M375" i="4"/>
  <c r="L375" i="4"/>
  <c r="J349" i="3"/>
  <c r="K349" i="3" s="1"/>
  <c r="S186" i="3"/>
  <c r="F277" i="1"/>
  <c r="G277" i="1" s="1"/>
  <c r="O375" i="4" l="1"/>
  <c r="T375" i="4"/>
  <c r="O4" i="4"/>
  <c r="V375" i="4"/>
  <c r="N4" i="4"/>
  <c r="R3" i="4" s="1"/>
  <c r="S3" i="4" s="1"/>
  <c r="R187" i="4"/>
  <c r="K187" i="4"/>
  <c r="I350" i="3"/>
  <c r="H350" i="3"/>
  <c r="Q186" i="3"/>
  <c r="T310" i="3"/>
  <c r="U310" i="3"/>
  <c r="V310" i="3"/>
  <c r="E278" i="1"/>
  <c r="D278" i="1"/>
  <c r="I188" i="4" l="1"/>
  <c r="S188" i="4" s="1"/>
  <c r="H188" i="4"/>
  <c r="J350" i="3"/>
  <c r="K350" i="3" s="1"/>
  <c r="R186" i="3"/>
  <c r="F278" i="1"/>
  <c r="G278" i="1" s="1"/>
  <c r="J188" i="4" l="1"/>
  <c r="Q188" i="4"/>
  <c r="I351" i="3"/>
  <c r="H351" i="3"/>
  <c r="S187" i="3"/>
  <c r="V311" i="3"/>
  <c r="T311" i="3"/>
  <c r="U311" i="3"/>
  <c r="D279" i="1"/>
  <c r="E279" i="1"/>
  <c r="R188" i="4" l="1"/>
  <c r="K188" i="4"/>
  <c r="J351" i="3"/>
  <c r="K351" i="3" s="1"/>
  <c r="Q187" i="3"/>
  <c r="U312" i="3"/>
  <c r="V312" i="3"/>
  <c r="T312" i="3"/>
  <c r="F279" i="1"/>
  <c r="G279" i="1" s="1"/>
  <c r="I189" i="4" l="1"/>
  <c r="S189" i="4" s="1"/>
  <c r="H189" i="4"/>
  <c r="I352" i="3"/>
  <c r="H352" i="3"/>
  <c r="R187" i="3"/>
  <c r="E280" i="1"/>
  <c r="D280" i="1"/>
  <c r="J189" i="4" l="1"/>
  <c r="Q189" i="4"/>
  <c r="J352" i="3"/>
  <c r="K352" i="3" s="1"/>
  <c r="S188" i="3"/>
  <c r="V313" i="3"/>
  <c r="U313" i="3"/>
  <c r="T313" i="3"/>
  <c r="F280" i="1"/>
  <c r="G280" i="1" s="1"/>
  <c r="R189" i="4" l="1"/>
  <c r="K189" i="4"/>
  <c r="H353" i="3"/>
  <c r="I353" i="3"/>
  <c r="Q188" i="3"/>
  <c r="U314" i="3"/>
  <c r="V314" i="3"/>
  <c r="T314" i="3"/>
  <c r="E281" i="1"/>
  <c r="D281" i="1"/>
  <c r="H190" i="4" l="1"/>
  <c r="I190" i="4"/>
  <c r="S190" i="4" s="1"/>
  <c r="J353" i="3"/>
  <c r="K353" i="3" s="1"/>
  <c r="R188" i="3"/>
  <c r="F281" i="1"/>
  <c r="G281" i="1" s="1"/>
  <c r="J190" i="4" l="1"/>
  <c r="Q190" i="4"/>
  <c r="I354" i="3"/>
  <c r="H354" i="3"/>
  <c r="S189" i="3"/>
  <c r="U315" i="3"/>
  <c r="V315" i="3"/>
  <c r="T315" i="3"/>
  <c r="D282" i="1"/>
  <c r="E282" i="1"/>
  <c r="R190" i="4" l="1"/>
  <c r="K190" i="4"/>
  <c r="J354" i="3"/>
  <c r="K354" i="3" s="1"/>
  <c r="H355" i="3" s="1"/>
  <c r="Q189" i="3"/>
  <c r="F282" i="1"/>
  <c r="G282" i="1" s="1"/>
  <c r="I191" i="4" l="1"/>
  <c r="S191" i="4" s="1"/>
  <c r="H191" i="4"/>
  <c r="I355" i="3"/>
  <c r="J355" i="3" s="1"/>
  <c r="K355" i="3" s="1"/>
  <c r="R189" i="3"/>
  <c r="T316" i="3"/>
  <c r="U316" i="3"/>
  <c r="V316" i="3"/>
  <c r="D283" i="1"/>
  <c r="E283" i="1"/>
  <c r="J191" i="4" l="1"/>
  <c r="Q191" i="4"/>
  <c r="I356" i="3"/>
  <c r="H356" i="3"/>
  <c r="S190" i="3"/>
  <c r="V317" i="3"/>
  <c r="T317" i="3"/>
  <c r="U317" i="3"/>
  <c r="F283" i="1"/>
  <c r="G283" i="1" s="1"/>
  <c r="R191" i="4" l="1"/>
  <c r="K191" i="4"/>
  <c r="J356" i="3"/>
  <c r="K356" i="3" s="1"/>
  <c r="Q190" i="3"/>
  <c r="D284" i="1"/>
  <c r="E284" i="1"/>
  <c r="I192" i="4" l="1"/>
  <c r="S192" i="4" s="1"/>
  <c r="H192" i="4"/>
  <c r="H357" i="3"/>
  <c r="I357" i="3"/>
  <c r="R190" i="3"/>
  <c r="U318" i="3"/>
  <c r="V318" i="3"/>
  <c r="T318" i="3"/>
  <c r="F284" i="1"/>
  <c r="G284" i="1" s="1"/>
  <c r="J192" i="4" l="1"/>
  <c r="Q192" i="4"/>
  <c r="J357" i="3"/>
  <c r="K357" i="3" s="1"/>
  <c r="S191" i="3"/>
  <c r="D285" i="1"/>
  <c r="E285" i="1"/>
  <c r="R192" i="4" l="1"/>
  <c r="K192" i="4"/>
  <c r="I358" i="3"/>
  <c r="H358" i="3"/>
  <c r="Q191" i="3"/>
  <c r="U319" i="3"/>
  <c r="V319" i="3"/>
  <c r="T319" i="3"/>
  <c r="F285" i="1"/>
  <c r="G285" i="1" s="1"/>
  <c r="I193" i="4" l="1"/>
  <c r="S193" i="4" s="1"/>
  <c r="H193" i="4"/>
  <c r="J358" i="3"/>
  <c r="K358" i="3" s="1"/>
  <c r="R191" i="3"/>
  <c r="T320" i="3"/>
  <c r="U320" i="3"/>
  <c r="V320" i="3"/>
  <c r="D286" i="1"/>
  <c r="E286" i="1"/>
  <c r="J193" i="4" l="1"/>
  <c r="Q193" i="4"/>
  <c r="I359" i="3"/>
  <c r="H359" i="3"/>
  <c r="S192" i="3"/>
  <c r="F286" i="1"/>
  <c r="G286" i="1" s="1"/>
  <c r="R193" i="4" l="1"/>
  <c r="K193" i="4"/>
  <c r="J359" i="3"/>
  <c r="K359" i="3" s="1"/>
  <c r="Q192" i="3"/>
  <c r="V321" i="3"/>
  <c r="T321" i="3"/>
  <c r="U321" i="3"/>
  <c r="E287" i="1"/>
  <c r="D287" i="1"/>
  <c r="H194" i="4" l="1"/>
  <c r="I194" i="4"/>
  <c r="S194" i="4" s="1"/>
  <c r="I360" i="3"/>
  <c r="H360" i="3"/>
  <c r="R192" i="3"/>
  <c r="F287" i="1"/>
  <c r="G287" i="1" s="1"/>
  <c r="J194" i="4" l="1"/>
  <c r="Q194" i="4"/>
  <c r="J360" i="3"/>
  <c r="K360" i="3" s="1"/>
  <c r="I361" i="3" s="1"/>
  <c r="S193" i="3"/>
  <c r="U322" i="3"/>
  <c r="V322" i="3"/>
  <c r="T322" i="3"/>
  <c r="E288" i="1"/>
  <c r="D288" i="1"/>
  <c r="R194" i="4" l="1"/>
  <c r="K194" i="4"/>
  <c r="H361" i="3"/>
  <c r="J361" i="3" s="1"/>
  <c r="K361" i="3" s="1"/>
  <c r="H362" i="3" s="1"/>
  <c r="Q193" i="3"/>
  <c r="F288" i="1"/>
  <c r="G288" i="1" s="1"/>
  <c r="I195" i="4" l="1"/>
  <c r="S195" i="4" s="1"/>
  <c r="H195" i="4"/>
  <c r="I362" i="3"/>
  <c r="J362" i="3" s="1"/>
  <c r="K362" i="3" s="1"/>
  <c r="I363" i="3" s="1"/>
  <c r="R193" i="3"/>
  <c r="U323" i="3"/>
  <c r="V323" i="3"/>
  <c r="T323" i="3"/>
  <c r="E289" i="1"/>
  <c r="D289" i="1"/>
  <c r="J195" i="4" l="1"/>
  <c r="Q195" i="4"/>
  <c r="H363" i="3"/>
  <c r="J363" i="3" s="1"/>
  <c r="K363" i="3" s="1"/>
  <c r="S194" i="3"/>
  <c r="F289" i="1"/>
  <c r="G289" i="1" s="1"/>
  <c r="R195" i="4" l="1"/>
  <c r="K195" i="4"/>
  <c r="I364" i="3"/>
  <c r="H364" i="3"/>
  <c r="Q194" i="3"/>
  <c r="T324" i="3"/>
  <c r="U324" i="3"/>
  <c r="V324" i="3"/>
  <c r="D290" i="1"/>
  <c r="E290" i="1"/>
  <c r="I196" i="4" l="1"/>
  <c r="S196" i="4" s="1"/>
  <c r="H196" i="4"/>
  <c r="J364" i="3"/>
  <c r="K364" i="3" s="1"/>
  <c r="R194" i="3"/>
  <c r="F290" i="1"/>
  <c r="G290" i="1" s="1"/>
  <c r="J196" i="4" l="1"/>
  <c r="Q196" i="4"/>
  <c r="H365" i="3"/>
  <c r="I365" i="3"/>
  <c r="S195" i="3"/>
  <c r="V325" i="3"/>
  <c r="T325" i="3"/>
  <c r="U325" i="3"/>
  <c r="D291" i="1"/>
  <c r="E291" i="1"/>
  <c r="R196" i="4" l="1"/>
  <c r="K196" i="4"/>
  <c r="J365" i="3"/>
  <c r="K365" i="3" s="1"/>
  <c r="I366" i="3" s="1"/>
  <c r="Q195" i="3"/>
  <c r="U326" i="3"/>
  <c r="V326" i="3"/>
  <c r="T326" i="3"/>
  <c r="F291" i="1"/>
  <c r="G291" i="1" s="1"/>
  <c r="I197" i="4" l="1"/>
  <c r="S197" i="4" s="1"/>
  <c r="H197" i="4"/>
  <c r="H366" i="3"/>
  <c r="J366" i="3" s="1"/>
  <c r="K366" i="3" s="1"/>
  <c r="R195" i="3"/>
  <c r="D292" i="1"/>
  <c r="E292" i="1"/>
  <c r="J197" i="4" l="1"/>
  <c r="Q197" i="4"/>
  <c r="H367" i="3"/>
  <c r="I367" i="3"/>
  <c r="S196" i="3"/>
  <c r="U327" i="3"/>
  <c r="V327" i="3"/>
  <c r="T327" i="3"/>
  <c r="F292" i="1"/>
  <c r="G292" i="1" s="1"/>
  <c r="R197" i="4" l="1"/>
  <c r="K197" i="4"/>
  <c r="J367" i="3"/>
  <c r="K367" i="3" s="1"/>
  <c r="Q196" i="3"/>
  <c r="E293" i="1"/>
  <c r="D293" i="1"/>
  <c r="H198" i="4" l="1"/>
  <c r="I198" i="4"/>
  <c r="S198" i="4" s="1"/>
  <c r="H368" i="3"/>
  <c r="I368" i="3"/>
  <c r="R196" i="3"/>
  <c r="T328" i="3"/>
  <c r="U328" i="3"/>
  <c r="V328" i="3"/>
  <c r="F293" i="1"/>
  <c r="G293" i="1" s="1"/>
  <c r="J198" i="4" l="1"/>
  <c r="Q198" i="4"/>
  <c r="J368" i="3"/>
  <c r="K368" i="3" s="1"/>
  <c r="H369" i="3" s="1"/>
  <c r="S197" i="3"/>
  <c r="V329" i="3"/>
  <c r="T329" i="3"/>
  <c r="U329" i="3"/>
  <c r="E294" i="1"/>
  <c r="D294" i="1"/>
  <c r="R198" i="4" l="1"/>
  <c r="K198" i="4"/>
  <c r="I369" i="3"/>
  <c r="J369" i="3" s="1"/>
  <c r="K369" i="3" s="1"/>
  <c r="Q197" i="3"/>
  <c r="F294" i="1"/>
  <c r="G294" i="1" s="1"/>
  <c r="I199" i="4" l="1"/>
  <c r="S199" i="4" s="1"/>
  <c r="H199" i="4"/>
  <c r="I370" i="3"/>
  <c r="H370" i="3"/>
  <c r="R197" i="3"/>
  <c r="U330" i="3"/>
  <c r="V330" i="3"/>
  <c r="T330" i="3"/>
  <c r="D295" i="1"/>
  <c r="E295" i="1"/>
  <c r="J199" i="4" l="1"/>
  <c r="Q199" i="4"/>
  <c r="J370" i="3"/>
  <c r="K370" i="3" s="1"/>
  <c r="S198" i="3"/>
  <c r="F295" i="1"/>
  <c r="G295" i="1" s="1"/>
  <c r="R199" i="4" l="1"/>
  <c r="K199" i="4"/>
  <c r="H371" i="3"/>
  <c r="I371" i="3"/>
  <c r="Q198" i="3"/>
  <c r="U331" i="3"/>
  <c r="V331" i="3"/>
  <c r="T331" i="3"/>
  <c r="E296" i="1"/>
  <c r="D296" i="1"/>
  <c r="I200" i="4" l="1"/>
  <c r="S200" i="4" s="1"/>
  <c r="H200" i="4"/>
  <c r="J371" i="3"/>
  <c r="K371" i="3" s="1"/>
  <c r="R198" i="3"/>
  <c r="T332" i="3"/>
  <c r="U332" i="3"/>
  <c r="V332" i="3"/>
  <c r="F296" i="1"/>
  <c r="G296" i="1" s="1"/>
  <c r="J200" i="4" l="1"/>
  <c r="Q200" i="4"/>
  <c r="I372" i="3"/>
  <c r="H372" i="3"/>
  <c r="S199" i="3"/>
  <c r="D297" i="1"/>
  <c r="E297" i="1"/>
  <c r="R200" i="4" l="1"/>
  <c r="K200" i="4"/>
  <c r="J372" i="3"/>
  <c r="K372" i="3" s="1"/>
  <c r="Q199" i="3"/>
  <c r="V333" i="3"/>
  <c r="T333" i="3"/>
  <c r="U333" i="3"/>
  <c r="F297" i="1"/>
  <c r="G297" i="1" s="1"/>
  <c r="I201" i="4" l="1"/>
  <c r="S201" i="4" s="1"/>
  <c r="H201" i="4"/>
  <c r="H373" i="3"/>
  <c r="I373" i="3"/>
  <c r="R199" i="3"/>
  <c r="E298" i="1"/>
  <c r="D298" i="1"/>
  <c r="J201" i="4" l="1"/>
  <c r="Q201" i="4"/>
  <c r="J373" i="3"/>
  <c r="K373" i="3" s="1"/>
  <c r="H374" i="3" s="1"/>
  <c r="S200" i="3"/>
  <c r="U334" i="3"/>
  <c r="V334" i="3"/>
  <c r="T334" i="3"/>
  <c r="F298" i="1"/>
  <c r="G298" i="1" s="1"/>
  <c r="R201" i="4" l="1"/>
  <c r="K201" i="4"/>
  <c r="I374" i="3"/>
  <c r="J374" i="3" s="1"/>
  <c r="K374" i="3" s="1"/>
  <c r="H375" i="3" s="1"/>
  <c r="Q200" i="3"/>
  <c r="E299" i="1"/>
  <c r="D299" i="1"/>
  <c r="H202" i="4" l="1"/>
  <c r="I202" i="4"/>
  <c r="S202" i="4" s="1"/>
  <c r="I375" i="3"/>
  <c r="J375" i="3" s="1"/>
  <c r="K375" i="3" s="1"/>
  <c r="R200" i="3"/>
  <c r="U335" i="3"/>
  <c r="V335" i="3"/>
  <c r="T335" i="3"/>
  <c r="F299" i="1"/>
  <c r="G299" i="1" s="1"/>
  <c r="J202" i="4" l="1"/>
  <c r="Q202" i="4"/>
  <c r="S201" i="3"/>
  <c r="E300" i="1"/>
  <c r="D300" i="1"/>
  <c r="R202" i="4" l="1"/>
  <c r="K202" i="4"/>
  <c r="Q201" i="3"/>
  <c r="T336" i="3"/>
  <c r="U336" i="3"/>
  <c r="V336" i="3"/>
  <c r="F300" i="1"/>
  <c r="G300" i="1" s="1"/>
  <c r="I203" i="4" l="1"/>
  <c r="S203" i="4" s="1"/>
  <c r="H203" i="4"/>
  <c r="R201" i="3"/>
  <c r="V337" i="3"/>
  <c r="T337" i="3"/>
  <c r="U337" i="3"/>
  <c r="E301" i="1"/>
  <c r="D301" i="1"/>
  <c r="J203" i="4" l="1"/>
  <c r="Q203" i="4"/>
  <c r="S202" i="3"/>
  <c r="F301" i="1"/>
  <c r="G301" i="1" s="1"/>
  <c r="R203" i="4" l="1"/>
  <c r="K203" i="4"/>
  <c r="Q202" i="3"/>
  <c r="U338" i="3"/>
  <c r="V338" i="3"/>
  <c r="T338" i="3"/>
  <c r="D302" i="1"/>
  <c r="E302" i="1"/>
  <c r="I204" i="4" l="1"/>
  <c r="S204" i="4" s="1"/>
  <c r="H204" i="4"/>
  <c r="R202" i="3"/>
  <c r="F302" i="1"/>
  <c r="G302" i="1" s="1"/>
  <c r="J204" i="4" l="1"/>
  <c r="Q204" i="4"/>
  <c r="S203" i="3"/>
  <c r="U339" i="3"/>
  <c r="V339" i="3"/>
  <c r="T339" i="3"/>
  <c r="E303" i="1"/>
  <c r="D303" i="1"/>
  <c r="R204" i="4" l="1"/>
  <c r="K204" i="4"/>
  <c r="Q203" i="3"/>
  <c r="F303" i="1"/>
  <c r="G303" i="1" s="1"/>
  <c r="I205" i="4" l="1"/>
  <c r="S205" i="4" s="1"/>
  <c r="H205" i="4"/>
  <c r="R203" i="3"/>
  <c r="T340" i="3"/>
  <c r="U340" i="3"/>
  <c r="V340" i="3"/>
  <c r="E304" i="1"/>
  <c r="D304" i="1"/>
  <c r="J205" i="4" l="1"/>
  <c r="Q205" i="4"/>
  <c r="S204" i="3"/>
  <c r="F304" i="1"/>
  <c r="G304" i="1" s="1"/>
  <c r="R205" i="4" l="1"/>
  <c r="K205" i="4"/>
  <c r="Q204" i="3"/>
  <c r="V341" i="3"/>
  <c r="T341" i="3"/>
  <c r="U341" i="3"/>
  <c r="D305" i="1"/>
  <c r="E305" i="1"/>
  <c r="H206" i="4" l="1"/>
  <c r="I206" i="4"/>
  <c r="S206" i="4" s="1"/>
  <c r="R204" i="3"/>
  <c r="F305" i="1"/>
  <c r="G305" i="1" s="1"/>
  <c r="J206" i="4" l="1"/>
  <c r="Q206" i="4"/>
  <c r="S205" i="3"/>
  <c r="U342" i="3"/>
  <c r="V342" i="3"/>
  <c r="T342" i="3"/>
  <c r="D306" i="1"/>
  <c r="E306" i="1"/>
  <c r="R206" i="4" l="1"/>
  <c r="K206" i="4"/>
  <c r="Q205" i="3"/>
  <c r="F306" i="1"/>
  <c r="G306" i="1" s="1"/>
  <c r="H207" i="4" l="1"/>
  <c r="I207" i="4"/>
  <c r="S207" i="4" s="1"/>
  <c r="R205" i="3"/>
  <c r="U343" i="3"/>
  <c r="V343" i="3"/>
  <c r="T343" i="3"/>
  <c r="E307" i="1"/>
  <c r="D307" i="1"/>
  <c r="J207" i="4" l="1"/>
  <c r="Q207" i="4"/>
  <c r="S206" i="3"/>
  <c r="F307" i="1"/>
  <c r="G307" i="1" s="1"/>
  <c r="R207" i="4" l="1"/>
  <c r="K207" i="4"/>
  <c r="Q206" i="3"/>
  <c r="T344" i="3"/>
  <c r="U344" i="3"/>
  <c r="V344" i="3"/>
  <c r="E308" i="1"/>
  <c r="D308" i="1"/>
  <c r="I208" i="4" l="1"/>
  <c r="S208" i="4" s="1"/>
  <c r="H208" i="4"/>
  <c r="R206" i="3"/>
  <c r="F308" i="1"/>
  <c r="G308" i="1" s="1"/>
  <c r="J208" i="4" l="1"/>
  <c r="Q208" i="4"/>
  <c r="S207" i="3"/>
  <c r="V345" i="3"/>
  <c r="T345" i="3"/>
  <c r="U345" i="3"/>
  <c r="D309" i="1"/>
  <c r="E309" i="1"/>
  <c r="R208" i="4" l="1"/>
  <c r="K208" i="4"/>
  <c r="Q207" i="3"/>
  <c r="F309" i="1"/>
  <c r="G309" i="1" s="1"/>
  <c r="I209" i="4" l="1"/>
  <c r="S209" i="4" s="1"/>
  <c r="H209" i="4"/>
  <c r="R207" i="3"/>
  <c r="T346" i="3"/>
  <c r="U346" i="3"/>
  <c r="V346" i="3"/>
  <c r="D310" i="1"/>
  <c r="E310" i="1"/>
  <c r="J209" i="4" l="1"/>
  <c r="Q209" i="4"/>
  <c r="S208" i="3"/>
  <c r="T347" i="3"/>
  <c r="V347" i="3"/>
  <c r="U347" i="3"/>
  <c r="F310" i="1"/>
  <c r="G310" i="1" s="1"/>
  <c r="R209" i="4" l="1"/>
  <c r="K209" i="4"/>
  <c r="Q208" i="3"/>
  <c r="D311" i="1"/>
  <c r="E311" i="1"/>
  <c r="H210" i="4" l="1"/>
  <c r="I210" i="4"/>
  <c r="S210" i="4" s="1"/>
  <c r="R208" i="3"/>
  <c r="V348" i="3"/>
  <c r="T348" i="3"/>
  <c r="U348" i="3"/>
  <c r="F311" i="1"/>
  <c r="G311" i="1" s="1"/>
  <c r="J210" i="4" l="1"/>
  <c r="Q210" i="4"/>
  <c r="S209" i="3"/>
  <c r="D312" i="1"/>
  <c r="E312" i="1"/>
  <c r="R210" i="4" l="1"/>
  <c r="K210" i="4"/>
  <c r="Q209" i="3"/>
  <c r="U349" i="3"/>
  <c r="V349" i="3"/>
  <c r="T349" i="3"/>
  <c r="F312" i="1"/>
  <c r="G312" i="1" s="1"/>
  <c r="I211" i="4" l="1"/>
  <c r="S211" i="4" s="1"/>
  <c r="H211" i="4"/>
  <c r="R209" i="3"/>
  <c r="D313" i="1"/>
  <c r="E313" i="1"/>
  <c r="J211" i="4" l="1"/>
  <c r="Q211" i="4"/>
  <c r="S210" i="3"/>
  <c r="U350" i="3"/>
  <c r="V350" i="3"/>
  <c r="T350" i="3"/>
  <c r="F313" i="1"/>
  <c r="G313" i="1" s="1"/>
  <c r="R211" i="4" l="1"/>
  <c r="K211" i="4"/>
  <c r="Q210" i="3"/>
  <c r="E314" i="1"/>
  <c r="D314" i="1"/>
  <c r="I212" i="4" l="1"/>
  <c r="S212" i="4" s="1"/>
  <c r="H212" i="4"/>
  <c r="R210" i="3"/>
  <c r="T351" i="3"/>
  <c r="U351" i="3"/>
  <c r="V351" i="3"/>
  <c r="F314" i="1"/>
  <c r="G314" i="1" s="1"/>
  <c r="J212" i="4" l="1"/>
  <c r="Q212" i="4"/>
  <c r="S211" i="3"/>
  <c r="D315" i="1"/>
  <c r="E315" i="1"/>
  <c r="R212" i="4" l="1"/>
  <c r="K212" i="4"/>
  <c r="Q211" i="3"/>
  <c r="V352" i="3"/>
  <c r="T352" i="3"/>
  <c r="U352" i="3"/>
  <c r="F315" i="1"/>
  <c r="G315" i="1" s="1"/>
  <c r="I213" i="4" l="1"/>
  <c r="S213" i="4" s="1"/>
  <c r="H213" i="4"/>
  <c r="R211" i="3"/>
  <c r="D316" i="1"/>
  <c r="E316" i="1"/>
  <c r="J213" i="4" l="1"/>
  <c r="Q213" i="4"/>
  <c r="S212" i="3"/>
  <c r="U353" i="3"/>
  <c r="V353" i="3"/>
  <c r="T353" i="3"/>
  <c r="F316" i="1"/>
  <c r="G316" i="1" s="1"/>
  <c r="R213" i="4" l="1"/>
  <c r="K213" i="4"/>
  <c r="Q212" i="3"/>
  <c r="E317" i="1"/>
  <c r="D317" i="1"/>
  <c r="H214" i="4" l="1"/>
  <c r="I214" i="4"/>
  <c r="S214" i="4" s="1"/>
  <c r="R212" i="3"/>
  <c r="T354" i="3"/>
  <c r="U354" i="3"/>
  <c r="V354" i="3"/>
  <c r="F317" i="1"/>
  <c r="G317" i="1" s="1"/>
  <c r="J214" i="4" l="1"/>
  <c r="Q214" i="4"/>
  <c r="S213" i="3"/>
  <c r="V355" i="3"/>
  <c r="U355" i="3"/>
  <c r="T355" i="3"/>
  <c r="D318" i="1"/>
  <c r="E318" i="1"/>
  <c r="R214" i="4" l="1"/>
  <c r="K214" i="4"/>
  <c r="Q213" i="3"/>
  <c r="F318" i="1"/>
  <c r="G318" i="1" s="1"/>
  <c r="H215" i="4" l="1"/>
  <c r="I215" i="4"/>
  <c r="S215" i="4" s="1"/>
  <c r="R213" i="3"/>
  <c r="U356" i="3"/>
  <c r="T356" i="3"/>
  <c r="V356" i="3"/>
  <c r="E319" i="1"/>
  <c r="D319" i="1"/>
  <c r="J215" i="4" l="1"/>
  <c r="Q215" i="4"/>
  <c r="S214" i="3"/>
  <c r="V357" i="3"/>
  <c r="T357" i="3"/>
  <c r="U357" i="3"/>
  <c r="F319" i="1"/>
  <c r="G319" i="1" s="1"/>
  <c r="R215" i="4" l="1"/>
  <c r="K215" i="4"/>
  <c r="Q214" i="3"/>
  <c r="E320" i="1"/>
  <c r="D320" i="1"/>
  <c r="I216" i="4" l="1"/>
  <c r="S216" i="4" s="1"/>
  <c r="H216" i="4"/>
  <c r="R214" i="3"/>
  <c r="T358" i="3"/>
  <c r="U358" i="3"/>
  <c r="V358" i="3"/>
  <c r="F320" i="1"/>
  <c r="G320" i="1" s="1"/>
  <c r="J216" i="4" l="1"/>
  <c r="Q216" i="4"/>
  <c r="S215" i="3"/>
  <c r="V359" i="3"/>
  <c r="U359" i="3"/>
  <c r="T359" i="3"/>
  <c r="E321" i="1"/>
  <c r="D321" i="1"/>
  <c r="R216" i="4" l="1"/>
  <c r="K216" i="4"/>
  <c r="Q215" i="3"/>
  <c r="F321" i="1"/>
  <c r="G321" i="1" s="1"/>
  <c r="I217" i="4" l="1"/>
  <c r="S217" i="4" s="1"/>
  <c r="H217" i="4"/>
  <c r="R215" i="3"/>
  <c r="U360" i="3"/>
  <c r="V360" i="3"/>
  <c r="T360" i="3"/>
  <c r="D322" i="1"/>
  <c r="E322" i="1"/>
  <c r="J217" i="4" l="1"/>
  <c r="Q217" i="4"/>
  <c r="S216" i="3"/>
  <c r="F322" i="1"/>
  <c r="G322" i="1" s="1"/>
  <c r="R217" i="4" l="1"/>
  <c r="K217" i="4"/>
  <c r="Q216" i="3"/>
  <c r="T361" i="3"/>
  <c r="U361" i="3"/>
  <c r="V361" i="3"/>
  <c r="D323" i="1"/>
  <c r="E323" i="1"/>
  <c r="H218" i="4" l="1"/>
  <c r="I218" i="4"/>
  <c r="S218" i="4" s="1"/>
  <c r="R216" i="3"/>
  <c r="T362" i="3"/>
  <c r="V362" i="3"/>
  <c r="U362" i="3"/>
  <c r="F323" i="1"/>
  <c r="G323" i="1" s="1"/>
  <c r="J218" i="4" l="1"/>
  <c r="Q218" i="4"/>
  <c r="S217" i="3"/>
  <c r="E324" i="1"/>
  <c r="D324" i="1"/>
  <c r="R218" i="4" l="1"/>
  <c r="K218" i="4"/>
  <c r="Q217" i="3"/>
  <c r="V363" i="3"/>
  <c r="U363" i="3"/>
  <c r="T363" i="3"/>
  <c r="F324" i="1"/>
  <c r="G324" i="1" s="1"/>
  <c r="I219" i="4" l="1"/>
  <c r="S219" i="4" s="1"/>
  <c r="H219" i="4"/>
  <c r="R217" i="3"/>
  <c r="U364" i="3"/>
  <c r="V364" i="3"/>
  <c r="T364" i="3"/>
  <c r="D325" i="1"/>
  <c r="E325" i="1"/>
  <c r="J219" i="4" l="1"/>
  <c r="Q219" i="4"/>
  <c r="S218" i="3"/>
  <c r="U365" i="3"/>
  <c r="V365" i="3"/>
  <c r="T365" i="3"/>
  <c r="F325" i="1"/>
  <c r="G325" i="1" s="1"/>
  <c r="R219" i="4" l="1"/>
  <c r="K219" i="4"/>
  <c r="Q218" i="3"/>
  <c r="D326" i="1"/>
  <c r="E326" i="1"/>
  <c r="I220" i="4" l="1"/>
  <c r="S220" i="4" s="1"/>
  <c r="H220" i="4"/>
  <c r="R218" i="3"/>
  <c r="T366" i="3"/>
  <c r="U366" i="3"/>
  <c r="V366" i="3"/>
  <c r="F326" i="1"/>
  <c r="G326" i="1" s="1"/>
  <c r="J220" i="4" l="1"/>
  <c r="Q220" i="4"/>
  <c r="S219" i="3"/>
  <c r="D327" i="1"/>
  <c r="E327" i="1"/>
  <c r="R220" i="4" l="1"/>
  <c r="K220" i="4"/>
  <c r="Q219" i="3"/>
  <c r="V367" i="3"/>
  <c r="T367" i="3"/>
  <c r="U367" i="3"/>
  <c r="F327" i="1"/>
  <c r="G327" i="1" s="1"/>
  <c r="I221" i="4" l="1"/>
  <c r="S221" i="4" s="1"/>
  <c r="H221" i="4"/>
  <c r="R219" i="3"/>
  <c r="D328" i="1"/>
  <c r="E328" i="1"/>
  <c r="J221" i="4" l="1"/>
  <c r="Q221" i="4"/>
  <c r="S220" i="3"/>
  <c r="U368" i="3"/>
  <c r="V368" i="3"/>
  <c r="T368" i="3"/>
  <c r="F328" i="1"/>
  <c r="G328" i="1" s="1"/>
  <c r="R221" i="4" l="1"/>
  <c r="K221" i="4"/>
  <c r="Q220" i="3"/>
  <c r="D329" i="1"/>
  <c r="E329" i="1"/>
  <c r="I222" i="4" l="1"/>
  <c r="S222" i="4" s="1"/>
  <c r="H222" i="4"/>
  <c r="R220" i="3"/>
  <c r="U369" i="3"/>
  <c r="V369" i="3"/>
  <c r="T369" i="3"/>
  <c r="F329" i="1"/>
  <c r="G329" i="1" s="1"/>
  <c r="J222" i="4" l="1"/>
  <c r="Q222" i="4"/>
  <c r="S221" i="3"/>
  <c r="T370" i="3"/>
  <c r="U370" i="3"/>
  <c r="V370" i="3"/>
  <c r="E330" i="1"/>
  <c r="D330" i="1"/>
  <c r="R222" i="4" l="1"/>
  <c r="K222" i="4"/>
  <c r="Q221" i="3"/>
  <c r="V371" i="3"/>
  <c r="U371" i="3"/>
  <c r="T371" i="3"/>
  <c r="F330" i="1"/>
  <c r="G330" i="1" s="1"/>
  <c r="H223" i="4" l="1"/>
  <c r="I223" i="4"/>
  <c r="S223" i="4" s="1"/>
  <c r="R221" i="3"/>
  <c r="U372" i="3"/>
  <c r="T372" i="3"/>
  <c r="V372" i="3"/>
  <c r="E331" i="1"/>
  <c r="D331" i="1"/>
  <c r="J223" i="4" l="1"/>
  <c r="Q223" i="4"/>
  <c r="S222" i="3"/>
  <c r="F331" i="1"/>
  <c r="G331" i="1" s="1"/>
  <c r="R223" i="4" l="1"/>
  <c r="K223" i="4"/>
  <c r="Q222" i="3"/>
  <c r="V373" i="3"/>
  <c r="T373" i="3"/>
  <c r="U373" i="3"/>
  <c r="E332" i="1"/>
  <c r="D332" i="1"/>
  <c r="I224" i="4" l="1"/>
  <c r="S224" i="4" s="1"/>
  <c r="H224" i="4"/>
  <c r="R222" i="3"/>
  <c r="T374" i="3"/>
  <c r="U374" i="3"/>
  <c r="V374" i="3"/>
  <c r="F332" i="1"/>
  <c r="G332" i="1" s="1"/>
  <c r="J224" i="4" l="1"/>
  <c r="Q224" i="4"/>
  <c r="S223" i="3"/>
  <c r="U375" i="3"/>
  <c r="D333" i="1"/>
  <c r="E333" i="1"/>
  <c r="R224" i="4" l="1"/>
  <c r="K224" i="4"/>
  <c r="Q223" i="3"/>
  <c r="O4" i="3"/>
  <c r="T375" i="3"/>
  <c r="N4" i="3"/>
  <c r="R3" i="3" s="1"/>
  <c r="S3" i="3" s="1"/>
  <c r="V375" i="3"/>
  <c r="F333" i="1"/>
  <c r="G333" i="1" s="1"/>
  <c r="I225" i="4" l="1"/>
  <c r="S225" i="4" s="1"/>
  <c r="H225" i="4"/>
  <c r="R223" i="3"/>
  <c r="E334" i="1"/>
  <c r="D334" i="1"/>
  <c r="J225" i="4" l="1"/>
  <c r="Q225" i="4"/>
  <c r="S224" i="3"/>
  <c r="F334" i="1"/>
  <c r="G334" i="1" s="1"/>
  <c r="R225" i="4" l="1"/>
  <c r="K225" i="4"/>
  <c r="Q224" i="3"/>
  <c r="D335" i="1"/>
  <c r="E335" i="1"/>
  <c r="I226" i="4" l="1"/>
  <c r="S226" i="4" s="1"/>
  <c r="H226" i="4"/>
  <c r="R224" i="3"/>
  <c r="F335" i="1"/>
  <c r="G335" i="1" s="1"/>
  <c r="J226" i="4" l="1"/>
  <c r="Q226" i="4"/>
  <c r="S225" i="3"/>
  <c r="D336" i="1"/>
  <c r="E336" i="1"/>
  <c r="R226" i="4" l="1"/>
  <c r="K226" i="4"/>
  <c r="Q225" i="3"/>
  <c r="F336" i="1"/>
  <c r="G336" i="1" s="1"/>
  <c r="H227" i="4" l="1"/>
  <c r="I227" i="4"/>
  <c r="S227" i="4" s="1"/>
  <c r="R225" i="3"/>
  <c r="D337" i="1"/>
  <c r="E337" i="1"/>
  <c r="J227" i="4" l="1"/>
  <c r="Q227" i="4"/>
  <c r="S226" i="3"/>
  <c r="F337" i="1"/>
  <c r="G337" i="1" s="1"/>
  <c r="R227" i="4" l="1"/>
  <c r="K227" i="4"/>
  <c r="Q226" i="3"/>
  <c r="D338" i="1"/>
  <c r="E338" i="1"/>
  <c r="H228" i="4" l="1"/>
  <c r="I228" i="4"/>
  <c r="S228" i="4" s="1"/>
  <c r="R226" i="3"/>
  <c r="F338" i="1"/>
  <c r="G338" i="1" s="1"/>
  <c r="J228" i="4" l="1"/>
  <c r="Q228" i="4"/>
  <c r="S227" i="3"/>
  <c r="D339" i="1"/>
  <c r="E339" i="1"/>
  <c r="R228" i="4" l="1"/>
  <c r="K228" i="4"/>
  <c r="Q227" i="3"/>
  <c r="F339" i="1"/>
  <c r="G339" i="1" s="1"/>
  <c r="I229" i="4" l="1"/>
  <c r="S229" i="4" s="1"/>
  <c r="H229" i="4"/>
  <c r="R227" i="3"/>
  <c r="D340" i="1"/>
  <c r="E340" i="1"/>
  <c r="J229" i="4" l="1"/>
  <c r="Q229" i="4"/>
  <c r="S228" i="3"/>
  <c r="F340" i="1"/>
  <c r="G340" i="1" s="1"/>
  <c r="R229" i="4" l="1"/>
  <c r="K229" i="4"/>
  <c r="Q228" i="3"/>
  <c r="E341" i="1"/>
  <c r="D341" i="1"/>
  <c r="I230" i="4" l="1"/>
  <c r="S230" i="4" s="1"/>
  <c r="H230" i="4"/>
  <c r="R228" i="3"/>
  <c r="F341" i="1"/>
  <c r="G341" i="1" s="1"/>
  <c r="J230" i="4" l="1"/>
  <c r="Q230" i="4"/>
  <c r="S229" i="3"/>
  <c r="D342" i="1"/>
  <c r="E342" i="1"/>
  <c r="R230" i="4" l="1"/>
  <c r="K230" i="4"/>
  <c r="Q229" i="3"/>
  <c r="F342" i="1"/>
  <c r="G342" i="1" s="1"/>
  <c r="H231" i="4" l="1"/>
  <c r="I231" i="4"/>
  <c r="S231" i="4" s="1"/>
  <c r="R229" i="3"/>
  <c r="D343" i="1"/>
  <c r="E343" i="1"/>
  <c r="J231" i="4" l="1"/>
  <c r="Q231" i="4"/>
  <c r="S230" i="3"/>
  <c r="F343" i="1"/>
  <c r="G343" i="1" s="1"/>
  <c r="R231" i="4" l="1"/>
  <c r="K231" i="4"/>
  <c r="Q230" i="3"/>
  <c r="D344" i="1"/>
  <c r="E344" i="1"/>
  <c r="I232" i="4" l="1"/>
  <c r="S232" i="4" s="1"/>
  <c r="H232" i="4"/>
  <c r="R230" i="3"/>
  <c r="F344" i="1"/>
  <c r="G344" i="1" s="1"/>
  <c r="J232" i="4" l="1"/>
  <c r="Q232" i="4"/>
  <c r="S231" i="3"/>
  <c r="D345" i="1"/>
  <c r="E345" i="1"/>
  <c r="R232" i="4" l="1"/>
  <c r="K232" i="4"/>
  <c r="Q231" i="3"/>
  <c r="F345" i="1"/>
  <c r="G345" i="1" s="1"/>
  <c r="H233" i="4" l="1"/>
  <c r="I233" i="4"/>
  <c r="S233" i="4" s="1"/>
  <c r="R231" i="3"/>
  <c r="D346" i="1"/>
  <c r="E346" i="1"/>
  <c r="J233" i="4" l="1"/>
  <c r="Q233" i="4"/>
  <c r="S232" i="3"/>
  <c r="F346" i="1"/>
  <c r="G346" i="1" s="1"/>
  <c r="R233" i="4" l="1"/>
  <c r="K233" i="4"/>
  <c r="Q232" i="3"/>
  <c r="E347" i="1"/>
  <c r="D347" i="1"/>
  <c r="I234" i="4" l="1"/>
  <c r="S234" i="4" s="1"/>
  <c r="H234" i="4"/>
  <c r="R232" i="3"/>
  <c r="F347" i="1"/>
  <c r="G347" i="1" s="1"/>
  <c r="J234" i="4" l="1"/>
  <c r="Q234" i="4"/>
  <c r="S233" i="3"/>
  <c r="D348" i="1"/>
  <c r="E348" i="1"/>
  <c r="R234" i="4" l="1"/>
  <c r="K234" i="4"/>
  <c r="Q233" i="3"/>
  <c r="F348" i="1"/>
  <c r="G348" i="1" s="1"/>
  <c r="H235" i="4" l="1"/>
  <c r="I235" i="4"/>
  <c r="S235" i="4" s="1"/>
  <c r="R233" i="3"/>
  <c r="D349" i="1"/>
  <c r="E349" i="1"/>
  <c r="J235" i="4" l="1"/>
  <c r="Q235" i="4"/>
  <c r="S234" i="3"/>
  <c r="F349" i="1"/>
  <c r="G349" i="1" s="1"/>
  <c r="R235" i="4" l="1"/>
  <c r="K235" i="4"/>
  <c r="Q234" i="3"/>
  <c r="D350" i="1"/>
  <c r="E350" i="1"/>
  <c r="I236" i="4" l="1"/>
  <c r="S236" i="4" s="1"/>
  <c r="H236" i="4"/>
  <c r="R234" i="3"/>
  <c r="F350" i="1"/>
  <c r="G350" i="1" s="1"/>
  <c r="J236" i="4" l="1"/>
  <c r="Q236" i="4"/>
  <c r="S235" i="3"/>
  <c r="D351" i="1"/>
  <c r="E351" i="1"/>
  <c r="R236" i="4" l="1"/>
  <c r="K236" i="4"/>
  <c r="Q235" i="3"/>
  <c r="F351" i="1"/>
  <c r="G351" i="1" s="1"/>
  <c r="I237" i="4" l="1"/>
  <c r="S237" i="4" s="1"/>
  <c r="H237" i="4"/>
  <c r="R235" i="3"/>
  <c r="E352" i="1"/>
  <c r="D352" i="1"/>
  <c r="J237" i="4" l="1"/>
  <c r="Q237" i="4"/>
  <c r="S236" i="3"/>
  <c r="F352" i="1"/>
  <c r="G352" i="1" s="1"/>
  <c r="R237" i="4" l="1"/>
  <c r="K237" i="4"/>
  <c r="Q236" i="3"/>
  <c r="E353" i="1"/>
  <c r="D353" i="1"/>
  <c r="I238" i="4" l="1"/>
  <c r="S238" i="4" s="1"/>
  <c r="H238" i="4"/>
  <c r="R236" i="3"/>
  <c r="F353" i="1"/>
  <c r="G353" i="1" s="1"/>
  <c r="J238" i="4" l="1"/>
  <c r="Q238" i="4"/>
  <c r="S237" i="3"/>
  <c r="D354" i="1"/>
  <c r="E354" i="1"/>
  <c r="R238" i="4" l="1"/>
  <c r="K238" i="4"/>
  <c r="Q237" i="3"/>
  <c r="F354" i="1"/>
  <c r="G354" i="1" s="1"/>
  <c r="H239" i="4" l="1"/>
  <c r="I239" i="4"/>
  <c r="S239" i="4" s="1"/>
  <c r="R237" i="3"/>
  <c r="D355" i="1"/>
  <c r="E355" i="1"/>
  <c r="J239" i="4" l="1"/>
  <c r="Q239" i="4"/>
  <c r="S238" i="3"/>
  <c r="F355" i="1"/>
  <c r="G355" i="1" s="1"/>
  <c r="R239" i="4" l="1"/>
  <c r="K239" i="4"/>
  <c r="Q238" i="3"/>
  <c r="D356" i="1"/>
  <c r="E356" i="1"/>
  <c r="I240" i="4" l="1"/>
  <c r="S240" i="4" s="1"/>
  <c r="H240" i="4"/>
  <c r="R238" i="3"/>
  <c r="F356" i="1"/>
  <c r="G356" i="1" s="1"/>
  <c r="J240" i="4" l="1"/>
  <c r="Q240" i="4"/>
  <c r="S239" i="3"/>
  <c r="E357" i="1"/>
  <c r="D357" i="1"/>
  <c r="R240" i="4" l="1"/>
  <c r="K240" i="4"/>
  <c r="Q239" i="3"/>
  <c r="F357" i="1"/>
  <c r="G357" i="1" s="1"/>
  <c r="I241" i="4" l="1"/>
  <c r="S241" i="4" s="1"/>
  <c r="H241" i="4"/>
  <c r="R239" i="3"/>
  <c r="D358" i="1"/>
  <c r="E358" i="1"/>
  <c r="J241" i="4" l="1"/>
  <c r="Q241" i="4"/>
  <c r="S240" i="3"/>
  <c r="F358" i="1"/>
  <c r="G358" i="1" s="1"/>
  <c r="R241" i="4" l="1"/>
  <c r="K241" i="4"/>
  <c r="Q240" i="3"/>
  <c r="D359" i="1"/>
  <c r="E359" i="1"/>
  <c r="I242" i="4" l="1"/>
  <c r="S242" i="4" s="1"/>
  <c r="H242" i="4"/>
  <c r="R240" i="3"/>
  <c r="F359" i="1"/>
  <c r="G359" i="1" s="1"/>
  <c r="J242" i="4" l="1"/>
  <c r="Q242" i="4"/>
  <c r="S241" i="3"/>
  <c r="E360" i="1"/>
  <c r="D360" i="1"/>
  <c r="R242" i="4" l="1"/>
  <c r="K242" i="4"/>
  <c r="Q241" i="3"/>
  <c r="F360" i="1"/>
  <c r="G360" i="1" s="1"/>
  <c r="H243" i="4" l="1"/>
  <c r="I243" i="4"/>
  <c r="S243" i="4" s="1"/>
  <c r="R241" i="3"/>
  <c r="D361" i="1"/>
  <c r="E361" i="1"/>
  <c r="J243" i="4" l="1"/>
  <c r="Q243" i="4"/>
  <c r="S242" i="3"/>
  <c r="F361" i="1"/>
  <c r="G361" i="1" s="1"/>
  <c r="R243" i="4" l="1"/>
  <c r="K243" i="4"/>
  <c r="Q242" i="3"/>
  <c r="E362" i="1"/>
  <c r="D362" i="1"/>
  <c r="H244" i="4" l="1"/>
  <c r="I244" i="4"/>
  <c r="S244" i="4" s="1"/>
  <c r="R242" i="3"/>
  <c r="F362" i="1"/>
  <c r="G362" i="1" s="1"/>
  <c r="J244" i="4" l="1"/>
  <c r="Q244" i="4"/>
  <c r="S243" i="3"/>
  <c r="D363" i="1"/>
  <c r="E363" i="1"/>
  <c r="R244" i="4" l="1"/>
  <c r="K244" i="4"/>
  <c r="Q243" i="3"/>
  <c r="F363" i="1"/>
  <c r="G363" i="1" s="1"/>
  <c r="I245" i="4" l="1"/>
  <c r="S245" i="4" s="1"/>
  <c r="H245" i="4"/>
  <c r="R243" i="3"/>
  <c r="D364" i="1"/>
  <c r="E364" i="1"/>
  <c r="J245" i="4" l="1"/>
  <c r="Q245" i="4"/>
  <c r="S244" i="3"/>
  <c r="F364" i="1"/>
  <c r="G364" i="1" s="1"/>
  <c r="R245" i="4" l="1"/>
  <c r="K245" i="4"/>
  <c r="Q244" i="3"/>
  <c r="E365" i="1"/>
  <c r="D365" i="1"/>
  <c r="I246" i="4" l="1"/>
  <c r="S246" i="4" s="1"/>
  <c r="H246" i="4"/>
  <c r="R244" i="3"/>
  <c r="F365" i="1"/>
  <c r="G365" i="1" s="1"/>
  <c r="J246" i="4" l="1"/>
  <c r="Q246" i="4"/>
  <c r="S245" i="3"/>
  <c r="D366" i="1"/>
  <c r="E366" i="1"/>
  <c r="R246" i="4" l="1"/>
  <c r="K246" i="4"/>
  <c r="Q245" i="3"/>
  <c r="F366" i="1"/>
  <c r="G366" i="1" s="1"/>
  <c r="H247" i="4" l="1"/>
  <c r="I247" i="4"/>
  <c r="S247" i="4" s="1"/>
  <c r="R245" i="3"/>
  <c r="D367" i="1"/>
  <c r="E367" i="1"/>
  <c r="J247" i="4" l="1"/>
  <c r="Q247" i="4"/>
  <c r="S246" i="3"/>
  <c r="F367" i="1"/>
  <c r="G367" i="1" s="1"/>
  <c r="R247" i="4" l="1"/>
  <c r="K247" i="4"/>
  <c r="Q246" i="3"/>
  <c r="D368" i="1"/>
  <c r="E368" i="1"/>
  <c r="I248" i="4" l="1"/>
  <c r="S248" i="4" s="1"/>
  <c r="H248" i="4"/>
  <c r="R246" i="3"/>
  <c r="F368" i="1"/>
  <c r="G368" i="1" s="1"/>
  <c r="J248" i="4" l="1"/>
  <c r="Q248" i="4"/>
  <c r="S247" i="3"/>
  <c r="D369" i="1"/>
  <c r="E369" i="1"/>
  <c r="R248" i="4" l="1"/>
  <c r="K248" i="4"/>
  <c r="Q247" i="3"/>
  <c r="F369" i="1"/>
  <c r="G369" i="1" s="1"/>
  <c r="H249" i="4" l="1"/>
  <c r="I249" i="4"/>
  <c r="S249" i="4" s="1"/>
  <c r="R247" i="3"/>
  <c r="D370" i="1"/>
  <c r="E370" i="1"/>
  <c r="J249" i="4" l="1"/>
  <c r="Q249" i="4"/>
  <c r="S248" i="3"/>
  <c r="F370" i="1"/>
  <c r="G370" i="1" s="1"/>
  <c r="R249" i="4" l="1"/>
  <c r="K249" i="4"/>
  <c r="Q248" i="3"/>
  <c r="E371" i="1"/>
  <c r="D371" i="1"/>
  <c r="I250" i="4" l="1"/>
  <c r="S250" i="4" s="1"/>
  <c r="H250" i="4"/>
  <c r="R248" i="3"/>
  <c r="F371" i="1"/>
  <c r="G371" i="1" s="1"/>
  <c r="J250" i="4" l="1"/>
  <c r="Q250" i="4"/>
  <c r="S249" i="3"/>
  <c r="D372" i="1"/>
  <c r="E372" i="1"/>
  <c r="R250" i="4" l="1"/>
  <c r="K250" i="4"/>
  <c r="Q249" i="3"/>
  <c r="F372" i="1"/>
  <c r="G372" i="1" s="1"/>
  <c r="H251" i="4" l="1"/>
  <c r="I251" i="4"/>
  <c r="S251" i="4" s="1"/>
  <c r="R249" i="3"/>
  <c r="E373" i="1"/>
  <c r="D373" i="1"/>
  <c r="J251" i="4" l="1"/>
  <c r="Q251" i="4"/>
  <c r="S250" i="3"/>
  <c r="F373" i="1"/>
  <c r="G373" i="1" s="1"/>
  <c r="R251" i="4" l="1"/>
  <c r="K251" i="4"/>
  <c r="Q250" i="3"/>
  <c r="D374" i="1"/>
  <c r="E374" i="1"/>
  <c r="I252" i="4" l="1"/>
  <c r="S252" i="4" s="1"/>
  <c r="H252" i="4"/>
  <c r="R250" i="3"/>
  <c r="F374" i="1"/>
  <c r="G374" i="1" s="1"/>
  <c r="J252" i="4" l="1"/>
  <c r="Q252" i="4"/>
  <c r="S251" i="3"/>
  <c r="E375" i="1"/>
  <c r="D375" i="1"/>
  <c r="R252" i="4" l="1"/>
  <c r="K252" i="4"/>
  <c r="Q251" i="3"/>
  <c r="F375" i="1"/>
  <c r="G375" i="1" s="1"/>
  <c r="H4" i="1"/>
  <c r="I4" i="1" s="1"/>
  <c r="I253" i="4" l="1"/>
  <c r="S253" i="4" s="1"/>
  <c r="H253" i="4"/>
  <c r="R251" i="3"/>
  <c r="J253" i="4" l="1"/>
  <c r="Q253" i="4"/>
  <c r="S252" i="3"/>
  <c r="R253" i="4" l="1"/>
  <c r="K253" i="4"/>
  <c r="Q252" i="3"/>
  <c r="I254" i="4" l="1"/>
  <c r="S254" i="4" s="1"/>
  <c r="H254" i="4"/>
  <c r="R252" i="3"/>
  <c r="J254" i="4" l="1"/>
  <c r="Q254" i="4"/>
  <c r="S253" i="3"/>
  <c r="R254" i="4" l="1"/>
  <c r="K254" i="4"/>
  <c r="Q253" i="3"/>
  <c r="H255" i="4" l="1"/>
  <c r="I255" i="4"/>
  <c r="S255" i="4" s="1"/>
  <c r="R253" i="3"/>
  <c r="J255" i="4" l="1"/>
  <c r="Q255" i="4"/>
  <c r="S254" i="3"/>
  <c r="R255" i="4" l="1"/>
  <c r="K255" i="4"/>
  <c r="Q254" i="3"/>
  <c r="H256" i="4" l="1"/>
  <c r="I256" i="4"/>
  <c r="S256" i="4" s="1"/>
  <c r="R254" i="3"/>
  <c r="J256" i="4" l="1"/>
  <c r="Q256" i="4"/>
  <c r="S255" i="3"/>
  <c r="R256" i="4" l="1"/>
  <c r="K256" i="4"/>
  <c r="Q255" i="3"/>
  <c r="I257" i="4" l="1"/>
  <c r="S257" i="4" s="1"/>
  <c r="H257" i="4"/>
  <c r="R255" i="3"/>
  <c r="J257" i="4" l="1"/>
  <c r="Q257" i="4"/>
  <c r="S256" i="3"/>
  <c r="R257" i="4" l="1"/>
  <c r="K257" i="4"/>
  <c r="Q256" i="3"/>
  <c r="I258" i="4" l="1"/>
  <c r="S258" i="4" s="1"/>
  <c r="H258" i="4"/>
  <c r="R256" i="3"/>
  <c r="J258" i="4" l="1"/>
  <c r="Q258" i="4"/>
  <c r="S257" i="3"/>
  <c r="R258" i="4" l="1"/>
  <c r="K258" i="4"/>
  <c r="Q257" i="3"/>
  <c r="H259" i="4" l="1"/>
  <c r="I259" i="4"/>
  <c r="S259" i="4" s="1"/>
  <c r="R257" i="3"/>
  <c r="J259" i="4" l="1"/>
  <c r="Q259" i="4"/>
  <c r="S258" i="3"/>
  <c r="R259" i="4" l="1"/>
  <c r="K259" i="4"/>
  <c r="Q258" i="3"/>
  <c r="H260" i="4" l="1"/>
  <c r="I260" i="4"/>
  <c r="S260" i="4" s="1"/>
  <c r="R258" i="3"/>
  <c r="J260" i="4" l="1"/>
  <c r="Q260" i="4"/>
  <c r="S259" i="3"/>
  <c r="R260" i="4" l="1"/>
  <c r="K260" i="4"/>
  <c r="Q259" i="3"/>
  <c r="H261" i="4" l="1"/>
  <c r="I261" i="4"/>
  <c r="S261" i="4" s="1"/>
  <c r="R259" i="3"/>
  <c r="J261" i="4" l="1"/>
  <c r="Q261" i="4"/>
  <c r="S260" i="3"/>
  <c r="R261" i="4" l="1"/>
  <c r="K261" i="4"/>
  <c r="Q260" i="3"/>
  <c r="H262" i="4" l="1"/>
  <c r="I262" i="4"/>
  <c r="S262" i="4" s="1"/>
  <c r="R260" i="3"/>
  <c r="J262" i="4" l="1"/>
  <c r="Q262" i="4"/>
  <c r="S261" i="3"/>
  <c r="R262" i="4" l="1"/>
  <c r="K262" i="4"/>
  <c r="Q261" i="3"/>
  <c r="H263" i="4" l="1"/>
  <c r="I263" i="4"/>
  <c r="S263" i="4" s="1"/>
  <c r="R261" i="3"/>
  <c r="J263" i="4" l="1"/>
  <c r="Q263" i="4"/>
  <c r="S262" i="3"/>
  <c r="R263" i="4" l="1"/>
  <c r="K263" i="4"/>
  <c r="Q262" i="3"/>
  <c r="I264" i="4" l="1"/>
  <c r="S264" i="4" s="1"/>
  <c r="H264" i="4"/>
  <c r="R262" i="3"/>
  <c r="J264" i="4" l="1"/>
  <c r="Q264" i="4"/>
  <c r="S263" i="3"/>
  <c r="R264" i="4" l="1"/>
  <c r="K264" i="4"/>
  <c r="Q263" i="3"/>
  <c r="I265" i="4" l="1"/>
  <c r="S265" i="4" s="1"/>
  <c r="H265" i="4"/>
  <c r="R263" i="3"/>
  <c r="J265" i="4" l="1"/>
  <c r="Q265" i="4"/>
  <c r="S264" i="3"/>
  <c r="R265" i="4" l="1"/>
  <c r="K265" i="4"/>
  <c r="Q264" i="3"/>
  <c r="I266" i="4" l="1"/>
  <c r="S266" i="4" s="1"/>
  <c r="H266" i="4"/>
  <c r="R264" i="3"/>
  <c r="J266" i="4" l="1"/>
  <c r="Q266" i="4"/>
  <c r="S265" i="3"/>
  <c r="R266" i="4" l="1"/>
  <c r="K266" i="4"/>
  <c r="Q265" i="3"/>
  <c r="H267" i="4" l="1"/>
  <c r="I267" i="4"/>
  <c r="S267" i="4" s="1"/>
  <c r="R265" i="3"/>
  <c r="J267" i="4" l="1"/>
  <c r="Q267" i="4"/>
  <c r="S266" i="3"/>
  <c r="R267" i="4" l="1"/>
  <c r="K267" i="4"/>
  <c r="Q266" i="3"/>
  <c r="I268" i="4" l="1"/>
  <c r="S268" i="4" s="1"/>
  <c r="H268" i="4"/>
  <c r="R266" i="3"/>
  <c r="J268" i="4" l="1"/>
  <c r="Q268" i="4"/>
  <c r="S267" i="3"/>
  <c r="R268" i="4" l="1"/>
  <c r="K268" i="4"/>
  <c r="Q267" i="3"/>
  <c r="I269" i="4" l="1"/>
  <c r="S269" i="4" s="1"/>
  <c r="H269" i="4"/>
  <c r="R267" i="3"/>
  <c r="J269" i="4" l="1"/>
  <c r="Q269" i="4"/>
  <c r="S268" i="3"/>
  <c r="R269" i="4" l="1"/>
  <c r="K269" i="4"/>
  <c r="Q268" i="3"/>
  <c r="I270" i="4" l="1"/>
  <c r="S270" i="4" s="1"/>
  <c r="H270" i="4"/>
  <c r="R268" i="3"/>
  <c r="J270" i="4" l="1"/>
  <c r="Q270" i="4"/>
  <c r="S269" i="3"/>
  <c r="R270" i="4" l="1"/>
  <c r="K270" i="4"/>
  <c r="Q269" i="3"/>
  <c r="H271" i="4" l="1"/>
  <c r="I271" i="4"/>
  <c r="S271" i="4" s="1"/>
  <c r="R269" i="3"/>
  <c r="J271" i="4" l="1"/>
  <c r="Q271" i="4"/>
  <c r="S270" i="3"/>
  <c r="R271" i="4" l="1"/>
  <c r="K271" i="4"/>
  <c r="Q270" i="3"/>
  <c r="I272" i="4" l="1"/>
  <c r="S272" i="4" s="1"/>
  <c r="H272" i="4"/>
  <c r="R270" i="3"/>
  <c r="J272" i="4" l="1"/>
  <c r="Q272" i="4"/>
  <c r="S271" i="3"/>
  <c r="R272" i="4" l="1"/>
  <c r="K272" i="4"/>
  <c r="Q271" i="3"/>
  <c r="I273" i="4" l="1"/>
  <c r="S273" i="4" s="1"/>
  <c r="H273" i="4"/>
  <c r="R271" i="3"/>
  <c r="J273" i="4" l="1"/>
  <c r="Q273" i="4"/>
  <c r="S272" i="3"/>
  <c r="R273" i="4" l="1"/>
  <c r="K273" i="4"/>
  <c r="Q272" i="3"/>
  <c r="I274" i="4" l="1"/>
  <c r="S274" i="4" s="1"/>
  <c r="H274" i="4"/>
  <c r="R272" i="3"/>
  <c r="J274" i="4" l="1"/>
  <c r="Q274" i="4"/>
  <c r="S273" i="3"/>
  <c r="R274" i="4" l="1"/>
  <c r="K274" i="4"/>
  <c r="Q273" i="3"/>
  <c r="H275" i="4" l="1"/>
  <c r="I275" i="4"/>
  <c r="S275" i="4" s="1"/>
  <c r="R273" i="3"/>
  <c r="J275" i="4" l="1"/>
  <c r="Q275" i="4"/>
  <c r="S274" i="3"/>
  <c r="R275" i="4" l="1"/>
  <c r="K275" i="4"/>
  <c r="Q274" i="3"/>
  <c r="I276" i="4" l="1"/>
  <c r="S276" i="4" s="1"/>
  <c r="H276" i="4"/>
  <c r="R274" i="3"/>
  <c r="J276" i="4" l="1"/>
  <c r="Q276" i="4"/>
  <c r="S275" i="3"/>
  <c r="R276" i="4" l="1"/>
  <c r="K276" i="4"/>
  <c r="Q275" i="3"/>
  <c r="I277" i="4" l="1"/>
  <c r="S277" i="4" s="1"/>
  <c r="H277" i="4"/>
  <c r="R275" i="3"/>
  <c r="J277" i="4" l="1"/>
  <c r="Q277" i="4"/>
  <c r="S276" i="3"/>
  <c r="R277" i="4" l="1"/>
  <c r="K277" i="4"/>
  <c r="Q276" i="3"/>
  <c r="I278" i="4" l="1"/>
  <c r="S278" i="4" s="1"/>
  <c r="H278" i="4"/>
  <c r="R276" i="3"/>
  <c r="J278" i="4" l="1"/>
  <c r="Q278" i="4"/>
  <c r="S277" i="3"/>
  <c r="R278" i="4" l="1"/>
  <c r="K278" i="4"/>
  <c r="Q277" i="3"/>
  <c r="H279" i="4" l="1"/>
  <c r="I279" i="4"/>
  <c r="S279" i="4" s="1"/>
  <c r="R277" i="3"/>
  <c r="J279" i="4" l="1"/>
  <c r="Q279" i="4"/>
  <c r="S278" i="3"/>
  <c r="R279" i="4" l="1"/>
  <c r="K279" i="4"/>
  <c r="Q278" i="3"/>
  <c r="H280" i="4" l="1"/>
  <c r="I280" i="4"/>
  <c r="S280" i="4" s="1"/>
  <c r="R278" i="3"/>
  <c r="J280" i="4" l="1"/>
  <c r="Q280" i="4"/>
  <c r="S279" i="3"/>
  <c r="R280" i="4" l="1"/>
  <c r="K280" i="4"/>
  <c r="Q279" i="3"/>
  <c r="I281" i="4" l="1"/>
  <c r="S281" i="4" s="1"/>
  <c r="H281" i="4"/>
  <c r="R279" i="3"/>
  <c r="J281" i="4" l="1"/>
  <c r="Q281" i="4"/>
  <c r="S280" i="3"/>
  <c r="R281" i="4" l="1"/>
  <c r="K281" i="4"/>
  <c r="Q280" i="3"/>
  <c r="I282" i="4" l="1"/>
  <c r="S282" i="4" s="1"/>
  <c r="H282" i="4"/>
  <c r="R280" i="3"/>
  <c r="J282" i="4" l="1"/>
  <c r="Q282" i="4"/>
  <c r="S281" i="3"/>
  <c r="R282" i="4" l="1"/>
  <c r="K282" i="4"/>
  <c r="Q281" i="3"/>
  <c r="H283" i="4" l="1"/>
  <c r="I283" i="4"/>
  <c r="S283" i="4" s="1"/>
  <c r="R281" i="3"/>
  <c r="J283" i="4" l="1"/>
  <c r="Q283" i="4"/>
  <c r="S282" i="3"/>
  <c r="R283" i="4" l="1"/>
  <c r="K283" i="4"/>
  <c r="Q282" i="3"/>
  <c r="I284" i="4" l="1"/>
  <c r="S284" i="4" s="1"/>
  <c r="H284" i="4"/>
  <c r="R282" i="3"/>
  <c r="J284" i="4" l="1"/>
  <c r="Q284" i="4"/>
  <c r="S283" i="3"/>
  <c r="R284" i="4" l="1"/>
  <c r="K284" i="4"/>
  <c r="Q283" i="3"/>
  <c r="I285" i="4" l="1"/>
  <c r="S285" i="4" s="1"/>
  <c r="H285" i="4"/>
  <c r="R283" i="3"/>
  <c r="J285" i="4" l="1"/>
  <c r="Q285" i="4"/>
  <c r="S284" i="3"/>
  <c r="R285" i="4" l="1"/>
  <c r="K285" i="4"/>
  <c r="Q284" i="3"/>
  <c r="I286" i="4" l="1"/>
  <c r="S286" i="4" s="1"/>
  <c r="H286" i="4"/>
  <c r="R284" i="3"/>
  <c r="J286" i="4" l="1"/>
  <c r="Q286" i="4"/>
  <c r="S285" i="3"/>
  <c r="R286" i="4" l="1"/>
  <c r="K286" i="4"/>
  <c r="Q285" i="3"/>
  <c r="H287" i="4" l="1"/>
  <c r="I287" i="4"/>
  <c r="S287" i="4" s="1"/>
  <c r="R285" i="3"/>
  <c r="J287" i="4" l="1"/>
  <c r="Q287" i="4"/>
  <c r="S286" i="3"/>
  <c r="R287" i="4" l="1"/>
  <c r="K287" i="4"/>
  <c r="Q286" i="3"/>
  <c r="H288" i="4" l="1"/>
  <c r="I288" i="4"/>
  <c r="S288" i="4" s="1"/>
  <c r="R286" i="3"/>
  <c r="J288" i="4" l="1"/>
  <c r="Q288" i="4"/>
  <c r="S287" i="3"/>
  <c r="R288" i="4" l="1"/>
  <c r="K288" i="4"/>
  <c r="Q287" i="3"/>
  <c r="I289" i="4" l="1"/>
  <c r="S289" i="4" s="1"/>
  <c r="H289" i="4"/>
  <c r="R287" i="3"/>
  <c r="J289" i="4" l="1"/>
  <c r="Q289" i="4"/>
  <c r="S288" i="3"/>
  <c r="R289" i="4" l="1"/>
  <c r="K289" i="4"/>
  <c r="Q288" i="3"/>
  <c r="I290" i="4" l="1"/>
  <c r="S290" i="4" s="1"/>
  <c r="H290" i="4"/>
  <c r="R288" i="3"/>
  <c r="J290" i="4" l="1"/>
  <c r="Q290" i="4"/>
  <c r="S289" i="3"/>
  <c r="R290" i="4" l="1"/>
  <c r="K290" i="4"/>
  <c r="Q289" i="3"/>
  <c r="H291" i="4" l="1"/>
  <c r="I291" i="4"/>
  <c r="S291" i="4" s="1"/>
  <c r="R289" i="3"/>
  <c r="J291" i="4" l="1"/>
  <c r="Q291" i="4"/>
  <c r="S290" i="3"/>
  <c r="R291" i="4" l="1"/>
  <c r="K291" i="4"/>
  <c r="Q290" i="3"/>
  <c r="I292" i="4" l="1"/>
  <c r="S292" i="4" s="1"/>
  <c r="H292" i="4"/>
  <c r="R290" i="3"/>
  <c r="J292" i="4" l="1"/>
  <c r="Q292" i="4"/>
  <c r="S291" i="3"/>
  <c r="R292" i="4" l="1"/>
  <c r="K292" i="4"/>
  <c r="Q291" i="3"/>
  <c r="I293" i="4" l="1"/>
  <c r="S293" i="4" s="1"/>
  <c r="H293" i="4"/>
  <c r="R291" i="3"/>
  <c r="J293" i="4" l="1"/>
  <c r="Q293" i="4"/>
  <c r="S292" i="3"/>
  <c r="R293" i="4" l="1"/>
  <c r="K293" i="4"/>
  <c r="Q292" i="3"/>
  <c r="I294" i="4" l="1"/>
  <c r="S294" i="4" s="1"/>
  <c r="H294" i="4"/>
  <c r="R292" i="3"/>
  <c r="J294" i="4" l="1"/>
  <c r="Q294" i="4"/>
  <c r="S293" i="3"/>
  <c r="R294" i="4" l="1"/>
  <c r="K294" i="4"/>
  <c r="Q293" i="3"/>
  <c r="H295" i="4" l="1"/>
  <c r="I295" i="4"/>
  <c r="S295" i="4" s="1"/>
  <c r="R293" i="3"/>
  <c r="J295" i="4" l="1"/>
  <c r="Q295" i="4"/>
  <c r="S294" i="3"/>
  <c r="R295" i="4" l="1"/>
  <c r="K295" i="4"/>
  <c r="Q294" i="3"/>
  <c r="I296" i="4" l="1"/>
  <c r="S296" i="4" s="1"/>
  <c r="H296" i="4"/>
  <c r="R294" i="3"/>
  <c r="J296" i="4" l="1"/>
  <c r="Q296" i="4"/>
  <c r="S295" i="3"/>
  <c r="R296" i="4" l="1"/>
  <c r="K296" i="4"/>
  <c r="Q295" i="3"/>
  <c r="I297" i="4" l="1"/>
  <c r="S297" i="4" s="1"/>
  <c r="H297" i="4"/>
  <c r="R295" i="3"/>
  <c r="J297" i="4" l="1"/>
  <c r="Q297" i="4"/>
  <c r="S296" i="3"/>
  <c r="R297" i="4" l="1"/>
  <c r="K297" i="4"/>
  <c r="Q296" i="3"/>
  <c r="I298" i="4" l="1"/>
  <c r="S298" i="4" s="1"/>
  <c r="H298" i="4"/>
  <c r="R296" i="3"/>
  <c r="J298" i="4" l="1"/>
  <c r="Q298" i="4"/>
  <c r="S297" i="3"/>
  <c r="R298" i="4" l="1"/>
  <c r="K298" i="4"/>
  <c r="Q297" i="3"/>
  <c r="H299" i="4" l="1"/>
  <c r="I299" i="4"/>
  <c r="S299" i="4" s="1"/>
  <c r="R297" i="3"/>
  <c r="J299" i="4" l="1"/>
  <c r="Q299" i="4"/>
  <c r="S298" i="3"/>
  <c r="R299" i="4" l="1"/>
  <c r="K299" i="4"/>
  <c r="Q298" i="3"/>
  <c r="I300" i="4" l="1"/>
  <c r="S300" i="4" s="1"/>
  <c r="H300" i="4"/>
  <c r="R298" i="3"/>
  <c r="J300" i="4" l="1"/>
  <c r="Q300" i="4"/>
  <c r="S299" i="3"/>
  <c r="R300" i="4" l="1"/>
  <c r="K300" i="4"/>
  <c r="Q299" i="3"/>
  <c r="I301" i="4" l="1"/>
  <c r="S301" i="4" s="1"/>
  <c r="H301" i="4"/>
  <c r="R299" i="3"/>
  <c r="J301" i="4" l="1"/>
  <c r="Q301" i="4"/>
  <c r="S300" i="3"/>
  <c r="R301" i="4" l="1"/>
  <c r="K301" i="4"/>
  <c r="Q300" i="3"/>
  <c r="I302" i="4" l="1"/>
  <c r="S302" i="4" s="1"/>
  <c r="H302" i="4"/>
  <c r="R300" i="3"/>
  <c r="J302" i="4" l="1"/>
  <c r="Q302" i="4"/>
  <c r="S301" i="3"/>
  <c r="R302" i="4" l="1"/>
  <c r="K302" i="4"/>
  <c r="Q301" i="3"/>
  <c r="H303" i="4" l="1"/>
  <c r="I303" i="4"/>
  <c r="S303" i="4" s="1"/>
  <c r="R301" i="3"/>
  <c r="J303" i="4" l="1"/>
  <c r="Q303" i="4"/>
  <c r="S302" i="3"/>
  <c r="R303" i="4" l="1"/>
  <c r="K303" i="4"/>
  <c r="Q302" i="3"/>
  <c r="I304" i="4" l="1"/>
  <c r="S304" i="4" s="1"/>
  <c r="H304" i="4"/>
  <c r="R302" i="3"/>
  <c r="J304" i="4" l="1"/>
  <c r="Q304" i="4"/>
  <c r="S303" i="3"/>
  <c r="R304" i="4" l="1"/>
  <c r="K304" i="4"/>
  <c r="Q303" i="3"/>
  <c r="I305" i="4" l="1"/>
  <c r="S305" i="4" s="1"/>
  <c r="H305" i="4"/>
  <c r="R303" i="3"/>
  <c r="J305" i="4" l="1"/>
  <c r="Q305" i="4"/>
  <c r="S304" i="3"/>
  <c r="R305" i="4" l="1"/>
  <c r="K305" i="4"/>
  <c r="Q304" i="3"/>
  <c r="I306" i="4" l="1"/>
  <c r="S306" i="4" s="1"/>
  <c r="H306" i="4"/>
  <c r="R304" i="3"/>
  <c r="J306" i="4" l="1"/>
  <c r="Q306" i="4"/>
  <c r="S305" i="3"/>
  <c r="R306" i="4" l="1"/>
  <c r="K306" i="4"/>
  <c r="Q305" i="3"/>
  <c r="H307" i="4" l="1"/>
  <c r="I307" i="4"/>
  <c r="S307" i="4" s="1"/>
  <c r="R305" i="3"/>
  <c r="J307" i="4" l="1"/>
  <c r="Q307" i="4"/>
  <c r="S306" i="3"/>
  <c r="R307" i="4" l="1"/>
  <c r="K307" i="4"/>
  <c r="Q306" i="3"/>
  <c r="I308" i="4" l="1"/>
  <c r="S308" i="4" s="1"/>
  <c r="H308" i="4"/>
  <c r="R306" i="3"/>
  <c r="J308" i="4" l="1"/>
  <c r="Q308" i="4"/>
  <c r="S307" i="3"/>
  <c r="R308" i="4" l="1"/>
  <c r="K308" i="4"/>
  <c r="Q307" i="3"/>
  <c r="I309" i="4" l="1"/>
  <c r="S309" i="4" s="1"/>
  <c r="H309" i="4"/>
  <c r="R307" i="3"/>
  <c r="J309" i="4" l="1"/>
  <c r="Q309" i="4"/>
  <c r="S308" i="3"/>
  <c r="R309" i="4" l="1"/>
  <c r="K309" i="4"/>
  <c r="Q308" i="3"/>
  <c r="I310" i="4" l="1"/>
  <c r="S310" i="4" s="1"/>
  <c r="H310" i="4"/>
  <c r="R308" i="3"/>
  <c r="J310" i="4" l="1"/>
  <c r="Q310" i="4"/>
  <c r="S309" i="3"/>
  <c r="R310" i="4" l="1"/>
  <c r="K310" i="4"/>
  <c r="Q309" i="3"/>
  <c r="H311" i="4" l="1"/>
  <c r="I311" i="4"/>
  <c r="S311" i="4" s="1"/>
  <c r="R309" i="3"/>
  <c r="J311" i="4" l="1"/>
  <c r="Q311" i="4"/>
  <c r="S310" i="3"/>
  <c r="R311" i="4" l="1"/>
  <c r="K311" i="4"/>
  <c r="Q310" i="3"/>
  <c r="I312" i="4" l="1"/>
  <c r="S312" i="4" s="1"/>
  <c r="H312" i="4"/>
  <c r="R310" i="3"/>
  <c r="J312" i="4" l="1"/>
  <c r="Q312" i="4"/>
  <c r="S311" i="3"/>
  <c r="R312" i="4" l="1"/>
  <c r="K312" i="4"/>
  <c r="Q311" i="3"/>
  <c r="I313" i="4" l="1"/>
  <c r="S313" i="4" s="1"/>
  <c r="H313" i="4"/>
  <c r="R311" i="3"/>
  <c r="J313" i="4" l="1"/>
  <c r="Q313" i="4"/>
  <c r="S312" i="3"/>
  <c r="R313" i="4" l="1"/>
  <c r="K313" i="4"/>
  <c r="Q312" i="3"/>
  <c r="I314" i="4" l="1"/>
  <c r="S314" i="4" s="1"/>
  <c r="H314" i="4"/>
  <c r="R312" i="3"/>
  <c r="J314" i="4" l="1"/>
  <c r="Q314" i="4"/>
  <c r="S313" i="3"/>
  <c r="R314" i="4" l="1"/>
  <c r="K314" i="4"/>
  <c r="Q313" i="3"/>
  <c r="I315" i="4" l="1"/>
  <c r="S315" i="4" s="1"/>
  <c r="H315" i="4"/>
  <c r="R313" i="3"/>
  <c r="J315" i="4" l="1"/>
  <c r="Q315" i="4"/>
  <c r="S314" i="3"/>
  <c r="R315" i="4" l="1"/>
  <c r="K315" i="4"/>
  <c r="Q314" i="3"/>
  <c r="H316" i="4" l="1"/>
  <c r="I316" i="4"/>
  <c r="S316" i="4" s="1"/>
  <c r="R314" i="3"/>
  <c r="J316" i="4" l="1"/>
  <c r="Q316" i="4"/>
  <c r="S315" i="3"/>
  <c r="R316" i="4" l="1"/>
  <c r="K316" i="4"/>
  <c r="Q315" i="3"/>
  <c r="H317" i="4" l="1"/>
  <c r="I317" i="4"/>
  <c r="S317" i="4" s="1"/>
  <c r="R315" i="3"/>
  <c r="J317" i="4" l="1"/>
  <c r="Q317" i="4"/>
  <c r="S316" i="3"/>
  <c r="R317" i="4" l="1"/>
  <c r="K317" i="4"/>
  <c r="Q316" i="3"/>
  <c r="I318" i="4" l="1"/>
  <c r="S318" i="4" s="1"/>
  <c r="H318" i="4"/>
  <c r="R316" i="3"/>
  <c r="J318" i="4" l="1"/>
  <c r="Q318" i="4"/>
  <c r="S317" i="3"/>
  <c r="R318" i="4" l="1"/>
  <c r="K318" i="4"/>
  <c r="Q317" i="3"/>
  <c r="I319" i="4" l="1"/>
  <c r="S319" i="4" s="1"/>
  <c r="H319" i="4"/>
  <c r="R317" i="3"/>
  <c r="J319" i="4" l="1"/>
  <c r="Q319" i="4"/>
  <c r="S318" i="3"/>
  <c r="R319" i="4" l="1"/>
  <c r="K319" i="4"/>
  <c r="Q318" i="3"/>
  <c r="H320" i="4" l="1"/>
  <c r="I320" i="4"/>
  <c r="S320" i="4" s="1"/>
  <c r="R318" i="3"/>
  <c r="J320" i="4" l="1"/>
  <c r="Q320" i="4"/>
  <c r="S319" i="3"/>
  <c r="R320" i="4" l="1"/>
  <c r="K320" i="4"/>
  <c r="Q319" i="3"/>
  <c r="H321" i="4" l="1"/>
  <c r="I321" i="4"/>
  <c r="S321" i="4" s="1"/>
  <c r="R319" i="3"/>
  <c r="J321" i="4" l="1"/>
  <c r="Q321" i="4"/>
  <c r="S320" i="3"/>
  <c r="R321" i="4" l="1"/>
  <c r="K321" i="4"/>
  <c r="Q320" i="3"/>
  <c r="H322" i="4" l="1"/>
  <c r="I322" i="4"/>
  <c r="S322" i="4" s="1"/>
  <c r="R320" i="3"/>
  <c r="J322" i="4" l="1"/>
  <c r="Q322" i="4"/>
  <c r="S321" i="3"/>
  <c r="R322" i="4" l="1"/>
  <c r="K322" i="4"/>
  <c r="Q321" i="3"/>
  <c r="I323" i="4" l="1"/>
  <c r="S323" i="4" s="1"/>
  <c r="H323" i="4"/>
  <c r="R321" i="3"/>
  <c r="J323" i="4" l="1"/>
  <c r="Q323" i="4"/>
  <c r="S322" i="3"/>
  <c r="R323" i="4" l="1"/>
  <c r="K323" i="4"/>
  <c r="Q322" i="3"/>
  <c r="H324" i="4" l="1"/>
  <c r="I324" i="4"/>
  <c r="S324" i="4" s="1"/>
  <c r="R322" i="3"/>
  <c r="J324" i="4" l="1"/>
  <c r="Q324" i="4"/>
  <c r="S323" i="3"/>
  <c r="R324" i="4" l="1"/>
  <c r="K324" i="4"/>
  <c r="Q323" i="3"/>
  <c r="I325" i="4" l="1"/>
  <c r="S325" i="4" s="1"/>
  <c r="H325" i="4"/>
  <c r="R323" i="3"/>
  <c r="J325" i="4" l="1"/>
  <c r="Q325" i="4"/>
  <c r="S324" i="3"/>
  <c r="R325" i="4" l="1"/>
  <c r="K325" i="4"/>
  <c r="Q324" i="3"/>
  <c r="I326" i="4" l="1"/>
  <c r="S326" i="4" s="1"/>
  <c r="H326" i="4"/>
  <c r="R324" i="3"/>
  <c r="J326" i="4" l="1"/>
  <c r="Q326" i="4"/>
  <c r="S325" i="3"/>
  <c r="R326" i="4" l="1"/>
  <c r="K326" i="4"/>
  <c r="Q325" i="3"/>
  <c r="I327" i="4" l="1"/>
  <c r="S327" i="4" s="1"/>
  <c r="H327" i="4"/>
  <c r="R325" i="3"/>
  <c r="J327" i="4" l="1"/>
  <c r="Q327" i="4"/>
  <c r="S326" i="3"/>
  <c r="R327" i="4" l="1"/>
  <c r="K327" i="4"/>
  <c r="Q326" i="3"/>
  <c r="I328" i="4" l="1"/>
  <c r="S328" i="4" s="1"/>
  <c r="H328" i="4"/>
  <c r="R326" i="3"/>
  <c r="J328" i="4" l="1"/>
  <c r="Q328" i="4"/>
  <c r="S327" i="3"/>
  <c r="R328" i="4" l="1"/>
  <c r="K328" i="4"/>
  <c r="Q327" i="3"/>
  <c r="H329" i="4" l="1"/>
  <c r="I329" i="4"/>
  <c r="S329" i="4" s="1"/>
  <c r="R327" i="3"/>
  <c r="J329" i="4" l="1"/>
  <c r="Q329" i="4"/>
  <c r="S328" i="3"/>
  <c r="R329" i="4" l="1"/>
  <c r="K329" i="4"/>
  <c r="Q328" i="3"/>
  <c r="H330" i="4" l="1"/>
  <c r="I330" i="4"/>
  <c r="S330" i="4" s="1"/>
  <c r="R328" i="3"/>
  <c r="J330" i="4" l="1"/>
  <c r="Q330" i="4"/>
  <c r="S329" i="3"/>
  <c r="R330" i="4" l="1"/>
  <c r="K330" i="4"/>
  <c r="Q329" i="3"/>
  <c r="I331" i="4" l="1"/>
  <c r="S331" i="4" s="1"/>
  <c r="H331" i="4"/>
  <c r="R329" i="3"/>
  <c r="J331" i="4" l="1"/>
  <c r="Q331" i="4"/>
  <c r="S330" i="3"/>
  <c r="R331" i="4" l="1"/>
  <c r="K331" i="4"/>
  <c r="Q330" i="3"/>
  <c r="I332" i="4" l="1"/>
  <c r="S332" i="4" s="1"/>
  <c r="H332" i="4"/>
  <c r="R330" i="3"/>
  <c r="J332" i="4" l="1"/>
  <c r="Q332" i="4"/>
  <c r="S331" i="3"/>
  <c r="R332" i="4" l="1"/>
  <c r="K332" i="4"/>
  <c r="Q331" i="3"/>
  <c r="H333" i="4" l="1"/>
  <c r="I333" i="4"/>
  <c r="S333" i="4" s="1"/>
  <c r="R331" i="3"/>
  <c r="J333" i="4" l="1"/>
  <c r="Q333" i="4"/>
  <c r="S332" i="3"/>
  <c r="R333" i="4" l="1"/>
  <c r="K333" i="4"/>
  <c r="Q332" i="3"/>
  <c r="I334" i="4" l="1"/>
  <c r="S334" i="4" s="1"/>
  <c r="H334" i="4"/>
  <c r="R332" i="3"/>
  <c r="J334" i="4" l="1"/>
  <c r="Q334" i="4"/>
  <c r="S333" i="3"/>
  <c r="R334" i="4" l="1"/>
  <c r="K334" i="4"/>
  <c r="Q333" i="3"/>
  <c r="H335" i="4" l="1"/>
  <c r="I335" i="4"/>
  <c r="S335" i="4" s="1"/>
  <c r="R333" i="3"/>
  <c r="J335" i="4" l="1"/>
  <c r="Q335" i="4"/>
  <c r="S334" i="3"/>
  <c r="R335" i="4" l="1"/>
  <c r="K335" i="4"/>
  <c r="Q334" i="3"/>
  <c r="I336" i="4" l="1"/>
  <c r="S336" i="4" s="1"/>
  <c r="H336" i="4"/>
  <c r="R334" i="3"/>
  <c r="J336" i="4" l="1"/>
  <c r="Q336" i="4"/>
  <c r="S335" i="3"/>
  <c r="R336" i="4" l="1"/>
  <c r="K336" i="4"/>
  <c r="Q335" i="3"/>
  <c r="H337" i="4" l="1"/>
  <c r="I337" i="4"/>
  <c r="S337" i="4" s="1"/>
  <c r="R335" i="3"/>
  <c r="J337" i="4" l="1"/>
  <c r="Q337" i="4"/>
  <c r="S336" i="3"/>
  <c r="R337" i="4" l="1"/>
  <c r="K337" i="4"/>
  <c r="Q336" i="3"/>
  <c r="I338" i="4" l="1"/>
  <c r="S338" i="4" s="1"/>
  <c r="H338" i="4"/>
  <c r="R336" i="3"/>
  <c r="J338" i="4" l="1"/>
  <c r="Q338" i="4"/>
  <c r="S337" i="3"/>
  <c r="R338" i="4" l="1"/>
  <c r="K338" i="4"/>
  <c r="Q337" i="3"/>
  <c r="I339" i="4" l="1"/>
  <c r="S339" i="4" s="1"/>
  <c r="H339" i="4"/>
  <c r="R337" i="3"/>
  <c r="J339" i="4" l="1"/>
  <c r="Q339" i="4"/>
  <c r="S338" i="3"/>
  <c r="R339" i="4" l="1"/>
  <c r="K339" i="4"/>
  <c r="Q338" i="3"/>
  <c r="I340" i="4" l="1"/>
  <c r="S340" i="4" s="1"/>
  <c r="H340" i="4"/>
  <c r="R338" i="3"/>
  <c r="J340" i="4" l="1"/>
  <c r="Q340" i="4"/>
  <c r="S339" i="3"/>
  <c r="R340" i="4" l="1"/>
  <c r="K340" i="4"/>
  <c r="Q339" i="3"/>
  <c r="H341" i="4" l="1"/>
  <c r="I341" i="4"/>
  <c r="S341" i="4" s="1"/>
  <c r="R339" i="3"/>
  <c r="J341" i="4" l="1"/>
  <c r="Q341" i="4"/>
  <c r="S340" i="3"/>
  <c r="R341" i="4" l="1"/>
  <c r="K341" i="4"/>
  <c r="Q340" i="3"/>
  <c r="H342" i="4" l="1"/>
  <c r="I342" i="4"/>
  <c r="S342" i="4" s="1"/>
  <c r="R340" i="3"/>
  <c r="J342" i="4" l="1"/>
  <c r="Q342" i="4"/>
  <c r="S341" i="3"/>
  <c r="R342" i="4" l="1"/>
  <c r="K342" i="4"/>
  <c r="Q341" i="3"/>
  <c r="I343" i="4" l="1"/>
  <c r="S343" i="4" s="1"/>
  <c r="H343" i="4"/>
  <c r="R341" i="3"/>
  <c r="J343" i="4" l="1"/>
  <c r="Q343" i="4"/>
  <c r="S342" i="3"/>
  <c r="R343" i="4" l="1"/>
  <c r="K343" i="4"/>
  <c r="Q342" i="3"/>
  <c r="I344" i="4" l="1"/>
  <c r="S344" i="4" s="1"/>
  <c r="H344" i="4"/>
  <c r="R342" i="3"/>
  <c r="J344" i="4" l="1"/>
  <c r="Q344" i="4"/>
  <c r="S343" i="3"/>
  <c r="R344" i="4" l="1"/>
  <c r="K344" i="4"/>
  <c r="Q343" i="3"/>
  <c r="H345" i="4" l="1"/>
  <c r="I345" i="4"/>
  <c r="S345" i="4" s="1"/>
  <c r="R343" i="3"/>
  <c r="J345" i="4" l="1"/>
  <c r="Q345" i="4"/>
  <c r="S344" i="3"/>
  <c r="R345" i="4" l="1"/>
  <c r="K345" i="4"/>
  <c r="Q344" i="3"/>
  <c r="H346" i="4" l="1"/>
  <c r="I346" i="4"/>
  <c r="S346" i="4" s="1"/>
  <c r="R344" i="3"/>
  <c r="J346" i="4" l="1"/>
  <c r="Q346" i="4"/>
  <c r="S345" i="3"/>
  <c r="R346" i="4" l="1"/>
  <c r="K346" i="4"/>
  <c r="Q345" i="3"/>
  <c r="H347" i="4" l="1"/>
  <c r="I347" i="4"/>
  <c r="S347" i="4" s="1"/>
  <c r="R345" i="3"/>
  <c r="J347" i="4" l="1"/>
  <c r="Q347" i="4"/>
  <c r="S346" i="3"/>
  <c r="R347" i="4" l="1"/>
  <c r="K347" i="4"/>
  <c r="Q346" i="3"/>
  <c r="I348" i="4" l="1"/>
  <c r="S348" i="4" s="1"/>
  <c r="H348" i="4"/>
  <c r="R346" i="3"/>
  <c r="J348" i="4" l="1"/>
  <c r="Q348" i="4"/>
  <c r="S347" i="3"/>
  <c r="R348" i="4" l="1"/>
  <c r="K348" i="4"/>
  <c r="Q347" i="3"/>
  <c r="H349" i="4" l="1"/>
  <c r="I349" i="4"/>
  <c r="S349" i="4" s="1"/>
  <c r="R347" i="3"/>
  <c r="J349" i="4" l="1"/>
  <c r="Q349" i="4"/>
  <c r="S348" i="3"/>
  <c r="R349" i="4" l="1"/>
  <c r="K349" i="4"/>
  <c r="Q348" i="3"/>
  <c r="I350" i="4" l="1"/>
  <c r="S350" i="4" s="1"/>
  <c r="H350" i="4"/>
  <c r="R348" i="3"/>
  <c r="J350" i="4" l="1"/>
  <c r="Q350" i="4"/>
  <c r="S349" i="3"/>
  <c r="R350" i="4" l="1"/>
  <c r="K350" i="4"/>
  <c r="Q349" i="3"/>
  <c r="I351" i="4" l="1"/>
  <c r="S351" i="4" s="1"/>
  <c r="H351" i="4"/>
  <c r="R349" i="3"/>
  <c r="J351" i="4" l="1"/>
  <c r="Q351" i="4"/>
  <c r="S350" i="3"/>
  <c r="R351" i="4" l="1"/>
  <c r="K351" i="4"/>
  <c r="Q350" i="3"/>
  <c r="I352" i="4" l="1"/>
  <c r="S352" i="4" s="1"/>
  <c r="H352" i="4"/>
  <c r="R350" i="3"/>
  <c r="J352" i="4" l="1"/>
  <c r="Q352" i="4"/>
  <c r="S351" i="3"/>
  <c r="R352" i="4" l="1"/>
  <c r="K352" i="4"/>
  <c r="Q351" i="3"/>
  <c r="I353" i="4" l="1"/>
  <c r="S353" i="4" s="1"/>
  <c r="H353" i="4"/>
  <c r="R351" i="3"/>
  <c r="J353" i="4" l="1"/>
  <c r="Q353" i="4"/>
  <c r="S352" i="3"/>
  <c r="R353" i="4" l="1"/>
  <c r="K353" i="4"/>
  <c r="Q352" i="3"/>
  <c r="H354" i="4" l="1"/>
  <c r="I354" i="4"/>
  <c r="S354" i="4" s="1"/>
  <c r="R352" i="3"/>
  <c r="J354" i="4" l="1"/>
  <c r="Q354" i="4"/>
  <c r="S353" i="3"/>
  <c r="R354" i="4" l="1"/>
  <c r="K354" i="4"/>
  <c r="Q353" i="3"/>
  <c r="I355" i="4" l="1"/>
  <c r="S355" i="4" s="1"/>
  <c r="H355" i="4"/>
  <c r="R353" i="3"/>
  <c r="J355" i="4" l="1"/>
  <c r="Q355" i="4"/>
  <c r="S354" i="3"/>
  <c r="R355" i="4" l="1"/>
  <c r="K355" i="4"/>
  <c r="Q354" i="3"/>
  <c r="I356" i="4" l="1"/>
  <c r="S356" i="4" s="1"/>
  <c r="H356" i="4"/>
  <c r="R354" i="3"/>
  <c r="J356" i="4" l="1"/>
  <c r="Q356" i="4"/>
  <c r="S355" i="3"/>
  <c r="R356" i="4" l="1"/>
  <c r="K356" i="4"/>
  <c r="Q355" i="3"/>
  <c r="I357" i="4" l="1"/>
  <c r="S357" i="4" s="1"/>
  <c r="H357" i="4"/>
  <c r="R355" i="3"/>
  <c r="J357" i="4" l="1"/>
  <c r="Q357" i="4"/>
  <c r="S356" i="3"/>
  <c r="R357" i="4" l="1"/>
  <c r="K357" i="4"/>
  <c r="Q356" i="3"/>
  <c r="H358" i="4" l="1"/>
  <c r="I358" i="4"/>
  <c r="S358" i="4" s="1"/>
  <c r="R356" i="3"/>
  <c r="J358" i="4" l="1"/>
  <c r="Q358" i="4"/>
  <c r="S357" i="3"/>
  <c r="R358" i="4" l="1"/>
  <c r="K358" i="4"/>
  <c r="Q357" i="3"/>
  <c r="I359" i="4" l="1"/>
  <c r="S359" i="4" s="1"/>
  <c r="H359" i="4"/>
  <c r="R357" i="3"/>
  <c r="J359" i="4" l="1"/>
  <c r="Q359" i="4"/>
  <c r="S358" i="3"/>
  <c r="R359" i="4" l="1"/>
  <c r="K359" i="4"/>
  <c r="Q358" i="3"/>
  <c r="H360" i="4" l="1"/>
  <c r="I360" i="4"/>
  <c r="S360" i="4" s="1"/>
  <c r="R358" i="3"/>
  <c r="J360" i="4" l="1"/>
  <c r="Q360" i="4"/>
  <c r="S359" i="3"/>
  <c r="R360" i="4" l="1"/>
  <c r="K360" i="4"/>
  <c r="Q359" i="3"/>
  <c r="I361" i="4" l="1"/>
  <c r="S361" i="4" s="1"/>
  <c r="H361" i="4"/>
  <c r="R359" i="3"/>
  <c r="J361" i="4" l="1"/>
  <c r="Q361" i="4"/>
  <c r="S360" i="3"/>
  <c r="R361" i="4" l="1"/>
  <c r="K361" i="4"/>
  <c r="Q360" i="3"/>
  <c r="H362" i="4" l="1"/>
  <c r="I362" i="4"/>
  <c r="S362" i="4" s="1"/>
  <c r="R360" i="3"/>
  <c r="J362" i="4" l="1"/>
  <c r="Q362" i="4"/>
  <c r="S361" i="3"/>
  <c r="R362" i="4" l="1"/>
  <c r="K362" i="4"/>
  <c r="Q361" i="3"/>
  <c r="I363" i="4" l="1"/>
  <c r="S363" i="4" s="1"/>
  <c r="H363" i="4"/>
  <c r="R361" i="3"/>
  <c r="J363" i="4" l="1"/>
  <c r="Q363" i="4"/>
  <c r="S362" i="3"/>
  <c r="R363" i="4" l="1"/>
  <c r="K363" i="4"/>
  <c r="Q362" i="3"/>
  <c r="I364" i="4" l="1"/>
  <c r="S364" i="4" s="1"/>
  <c r="H364" i="4"/>
  <c r="R362" i="3"/>
  <c r="J364" i="4" l="1"/>
  <c r="Q364" i="4"/>
  <c r="S363" i="3"/>
  <c r="R364" i="4" l="1"/>
  <c r="K364" i="4"/>
  <c r="Q363" i="3"/>
  <c r="I365" i="4" l="1"/>
  <c r="S365" i="4" s="1"/>
  <c r="H365" i="4"/>
  <c r="R363" i="3"/>
  <c r="J365" i="4" l="1"/>
  <c r="Q365" i="4"/>
  <c r="S364" i="3"/>
  <c r="R365" i="4" l="1"/>
  <c r="K365" i="4"/>
  <c r="Q364" i="3"/>
  <c r="H366" i="4" l="1"/>
  <c r="I366" i="4"/>
  <c r="S366" i="4" s="1"/>
  <c r="R364" i="3"/>
  <c r="J366" i="4" l="1"/>
  <c r="Q366" i="4"/>
  <c r="S365" i="3"/>
  <c r="R366" i="4" l="1"/>
  <c r="K366" i="4"/>
  <c r="Q365" i="3"/>
  <c r="H367" i="4" l="1"/>
  <c r="I367" i="4"/>
  <c r="S367" i="4" s="1"/>
  <c r="R365" i="3"/>
  <c r="J367" i="4" l="1"/>
  <c r="Q367" i="4"/>
  <c r="S366" i="3"/>
  <c r="R367" i="4" l="1"/>
  <c r="K367" i="4"/>
  <c r="Q366" i="3"/>
  <c r="I368" i="4" l="1"/>
  <c r="S368" i="4" s="1"/>
  <c r="H368" i="4"/>
  <c r="R366" i="3"/>
  <c r="J368" i="4" l="1"/>
  <c r="Q368" i="4"/>
  <c r="S367" i="3"/>
  <c r="R368" i="4" l="1"/>
  <c r="K368" i="4"/>
  <c r="Q367" i="3"/>
  <c r="I369" i="4" l="1"/>
  <c r="S369" i="4" s="1"/>
  <c r="H369" i="4"/>
  <c r="R367" i="3"/>
  <c r="J369" i="4" l="1"/>
  <c r="Q369" i="4"/>
  <c r="S368" i="3"/>
  <c r="R369" i="4" l="1"/>
  <c r="K369" i="4"/>
  <c r="Q368" i="3"/>
  <c r="H370" i="4" l="1"/>
  <c r="I370" i="4"/>
  <c r="S370" i="4" s="1"/>
  <c r="R368" i="3"/>
  <c r="J370" i="4" l="1"/>
  <c r="Q370" i="4"/>
  <c r="S369" i="3"/>
  <c r="R370" i="4" l="1"/>
  <c r="K370" i="4"/>
  <c r="Q369" i="3"/>
  <c r="H371" i="4" l="1"/>
  <c r="I371" i="4"/>
  <c r="S371" i="4" s="1"/>
  <c r="R369" i="3"/>
  <c r="J371" i="4" l="1"/>
  <c r="Q371" i="4"/>
  <c r="S370" i="3"/>
  <c r="R371" i="4" l="1"/>
  <c r="K371" i="4"/>
  <c r="Q370" i="3"/>
  <c r="H372" i="4" l="1"/>
  <c r="I372" i="4"/>
  <c r="S372" i="4" s="1"/>
  <c r="R370" i="3"/>
  <c r="J372" i="4" l="1"/>
  <c r="Q372" i="4"/>
  <c r="S371" i="3"/>
  <c r="R372" i="4" l="1"/>
  <c r="K372" i="4"/>
  <c r="Q371" i="3"/>
  <c r="I373" i="4" l="1"/>
  <c r="S373" i="4" s="1"/>
  <c r="H373" i="4"/>
  <c r="R371" i="3"/>
  <c r="J373" i="4" l="1"/>
  <c r="Q373" i="4"/>
  <c r="S372" i="3"/>
  <c r="R373" i="4" l="1"/>
  <c r="K373" i="4"/>
  <c r="Q372" i="3"/>
  <c r="H374" i="4" l="1"/>
  <c r="I374" i="4"/>
  <c r="S374" i="4" s="1"/>
  <c r="R372" i="3"/>
  <c r="J374" i="4" l="1"/>
  <c r="Q374" i="4"/>
  <c r="S373" i="3"/>
  <c r="R374" i="4" l="1"/>
  <c r="K374" i="4"/>
  <c r="Q373" i="3"/>
  <c r="I375" i="4" l="1"/>
  <c r="H375" i="4"/>
  <c r="R373" i="3"/>
  <c r="S375" i="4" l="1"/>
  <c r="L4" i="4"/>
  <c r="J375" i="4"/>
  <c r="Q375" i="4"/>
  <c r="S374" i="3"/>
  <c r="R375" i="4" l="1"/>
  <c r="K375" i="4"/>
  <c r="M4" i="4"/>
  <c r="Q4" i="4"/>
  <c r="R2" i="4"/>
  <c r="S2" i="4" s="1"/>
  <c r="Q374" i="3"/>
  <c r="R374" i="3" l="1"/>
  <c r="Q375" i="3" l="1"/>
  <c r="L4" i="3"/>
  <c r="S375" i="3"/>
  <c r="Q4" i="3" l="1"/>
  <c r="M4" i="3"/>
  <c r="R2" i="3"/>
  <c r="R375" i="3"/>
  <c r="S2" i="3" l="1"/>
</calcChain>
</file>

<file path=xl/comments1.xml><?xml version="1.0" encoding="utf-8"?>
<comments xmlns="http://schemas.openxmlformats.org/spreadsheetml/2006/main">
  <authors>
    <author>作者</author>
  </authors>
  <commentList>
    <comment ref="L8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20200723日银行按揭确定
20200810开始还贷，从确定到该日期，故7月份还贷时长只有部分。所以金额为6868.47，非8299.31。</t>
        </r>
      </text>
    </comment>
  </commentList>
</comments>
</file>

<file path=xl/sharedStrings.xml><?xml version="1.0" encoding="utf-8"?>
<sst xmlns="http://schemas.openxmlformats.org/spreadsheetml/2006/main" count="157" uniqueCount="74">
  <si>
    <t>贷款金额</t>
    <phoneticPr fontId="1" type="noConversion"/>
  </si>
  <si>
    <t>年数</t>
    <phoneticPr fontId="1" type="noConversion"/>
  </si>
  <si>
    <t>月数</t>
    <phoneticPr fontId="1" type="noConversion"/>
  </si>
  <si>
    <t>固定利率</t>
    <phoneticPr fontId="1" type="noConversion"/>
  </si>
  <si>
    <t>总利息数</t>
    <phoneticPr fontId="1" type="noConversion"/>
  </si>
  <si>
    <t>总还款金额</t>
    <phoneticPr fontId="1" type="noConversion"/>
  </si>
  <si>
    <t>等额本息：〔贷款本金×月利率×（1＋月利率）＾还款月数〕÷〔（1＋月利率）＾还款月数－1〕</t>
    <phoneticPr fontId="1" type="noConversion"/>
  </si>
  <si>
    <t>等额本金：每月还款金额 = （贷款本金 / 还款月数）+（本金 — 已归还本金累计额）×每月利率</t>
    <phoneticPr fontId="1" type="noConversion"/>
  </si>
  <si>
    <t>起始年月</t>
    <phoneticPr fontId="1" type="noConversion"/>
  </si>
  <si>
    <t>月利率</t>
    <phoneticPr fontId="1" type="noConversion"/>
  </si>
  <si>
    <t>月份</t>
    <phoneticPr fontId="1" type="noConversion"/>
  </si>
  <si>
    <t>偿还本息</t>
    <phoneticPr fontId="1" type="noConversion"/>
  </si>
  <si>
    <t>偿还利息</t>
    <phoneticPr fontId="1" type="noConversion"/>
  </si>
  <si>
    <t>偿还本金</t>
    <phoneticPr fontId="1" type="noConversion"/>
  </si>
  <si>
    <t>剩余本金</t>
    <phoneticPr fontId="1" type="noConversion"/>
  </si>
  <si>
    <t>等额本息</t>
    <phoneticPr fontId="1" type="noConversion"/>
  </si>
  <si>
    <t>等额本息</t>
    <phoneticPr fontId="1" type="noConversion"/>
  </si>
  <si>
    <t>等额本金</t>
    <phoneticPr fontId="1" type="noConversion"/>
  </si>
  <si>
    <t>等额本息</t>
    <phoneticPr fontId="1" type="noConversion"/>
  </si>
  <si>
    <t>等额本金</t>
    <phoneticPr fontId="1" type="noConversion"/>
  </si>
  <si>
    <t>偿还总额</t>
    <phoneticPr fontId="1" type="noConversion"/>
  </si>
  <si>
    <t>偿还总利息</t>
    <phoneticPr fontId="1" type="noConversion"/>
  </si>
  <si>
    <t>偿还总本金</t>
    <phoneticPr fontId="1" type="noConversion"/>
  </si>
  <si>
    <t>比较有利提前还款时间，判断规则：还款总利息最接近所有利息一半时。</t>
    <phoneticPr fontId="1" type="noConversion"/>
  </si>
  <si>
    <t>本息利息平均值</t>
    <phoneticPr fontId="1" type="noConversion"/>
  </si>
  <si>
    <t>本金利息平均值</t>
    <phoneticPr fontId="1" type="noConversion"/>
  </si>
  <si>
    <t>月份</t>
    <phoneticPr fontId="1" type="noConversion"/>
  </si>
  <si>
    <t>LPR利率</t>
    <phoneticPr fontId="1" type="noConversion"/>
  </si>
  <si>
    <t>基点</t>
    <phoneticPr fontId="1" type="noConversion"/>
  </si>
  <si>
    <t>浮动利率</t>
    <phoneticPr fontId="1" type="noConversion"/>
  </si>
  <si>
    <t>当前利率</t>
    <phoneticPr fontId="1" type="noConversion"/>
  </si>
  <si>
    <t>LPR历史维护表</t>
    <phoneticPr fontId="1" type="noConversion"/>
  </si>
  <si>
    <t>月利率</t>
    <phoneticPr fontId="1" type="noConversion"/>
  </si>
  <si>
    <t>名词解释</t>
    <phoneticPr fontId="1" type="noConversion"/>
  </si>
  <si>
    <t>起始年月：</t>
    <phoneticPr fontId="1" type="noConversion"/>
  </si>
  <si>
    <t>固定利率：</t>
    <phoneticPr fontId="1" type="noConversion"/>
  </si>
  <si>
    <t>实际按揭开始的年月。</t>
    <phoneticPr fontId="1" type="noConversion"/>
  </si>
  <si>
    <t>按揭是所商谈的银行利率。</t>
    <phoneticPr fontId="1" type="noConversion"/>
  </si>
  <si>
    <t>贷款金额：</t>
    <phoneticPr fontId="1" type="noConversion"/>
  </si>
  <si>
    <t>按揭需要贷款的总额。</t>
    <phoneticPr fontId="1" type="noConversion"/>
  </si>
  <si>
    <t>年数：</t>
    <phoneticPr fontId="1" type="noConversion"/>
  </si>
  <si>
    <t>按揭所商议的贷款年限。</t>
    <phoneticPr fontId="1" type="noConversion"/>
  </si>
  <si>
    <t>等额本息：</t>
    <phoneticPr fontId="1" type="noConversion"/>
  </si>
  <si>
    <t>每月偿还的金额固定。</t>
    <phoneticPr fontId="1" type="noConversion"/>
  </si>
  <si>
    <t>偿还本息：</t>
    <phoneticPr fontId="1" type="noConversion"/>
  </si>
  <si>
    <t>等额本金：</t>
    <phoneticPr fontId="1" type="noConversion"/>
  </si>
  <si>
    <t>每月所偿还的金额中，本金固定。</t>
    <phoneticPr fontId="1" type="noConversion"/>
  </si>
  <si>
    <t>每月所偿还的本金与利息之和。</t>
    <phoneticPr fontId="1" type="noConversion"/>
  </si>
  <si>
    <t>偿还本金：</t>
    <phoneticPr fontId="1" type="noConversion"/>
  </si>
  <si>
    <t>偿还本息中所包含的本金部分。</t>
    <phoneticPr fontId="1" type="noConversion"/>
  </si>
  <si>
    <t>偿还利息：</t>
    <phoneticPr fontId="1" type="noConversion"/>
  </si>
  <si>
    <t>偿还本息中所包含的利息部分。</t>
    <phoneticPr fontId="1" type="noConversion"/>
  </si>
  <si>
    <t>剩余本金：</t>
    <phoneticPr fontId="1" type="noConversion"/>
  </si>
  <si>
    <t>即贷款总额减去所有已偿还的本金。</t>
    <phoneticPr fontId="1" type="noConversion"/>
  </si>
  <si>
    <t>基点：</t>
    <phoneticPr fontId="1" type="noConversion"/>
  </si>
  <si>
    <t>按钮时与银行协商的浮动利率固定值部分。</t>
    <phoneticPr fontId="1" type="noConversion"/>
  </si>
  <si>
    <t>LPR：</t>
    <phoneticPr fontId="1" type="noConversion"/>
  </si>
  <si>
    <t>国家每个月提供的利率，变动值。</t>
    <phoneticPr fontId="1" type="noConversion"/>
  </si>
  <si>
    <t>浮动利率：</t>
    <phoneticPr fontId="1" type="noConversion"/>
  </si>
  <si>
    <t>为LPR+基点，所得到的利率。</t>
    <phoneticPr fontId="1" type="noConversion"/>
  </si>
  <si>
    <t>LPR维护表：</t>
    <phoneticPr fontId="1" type="noConversion"/>
  </si>
  <si>
    <t>根据与银行协商的浮动利率变化开始时限，需要维护开始时限上月的LPR值。</t>
    <phoneticPr fontId="1" type="noConversion"/>
  </si>
  <si>
    <t>功能说明：</t>
    <phoneticPr fontId="1" type="noConversion"/>
  </si>
  <si>
    <t>1、固定利率贷款列表：</t>
    <phoneticPr fontId="1" type="noConversion"/>
  </si>
  <si>
    <t>A、参数：按揭起始年月、与银行协商的固定利率、贷款总金额、总年限；</t>
    <phoneticPr fontId="1" type="noConversion"/>
  </si>
  <si>
    <t>B、自动生成贷款年限内每个月的月供数据（按等额本息、等额本金分别提供）；</t>
    <phoneticPr fontId="1" type="noConversion"/>
  </si>
  <si>
    <t>C、可以参考等额本息、等额本金的月供数据，进行比对，选择最优的贷款方式；</t>
    <phoneticPr fontId="1" type="noConversion"/>
  </si>
  <si>
    <t>2、LPR还贷列表：</t>
    <phoneticPr fontId="1" type="noConversion"/>
  </si>
  <si>
    <t>如，每年的1月执行浮动利率，则在列表中插入去年12月份国家发布的LPR即可（在旧数据后面插入，不能清除旧数据）。</t>
    <phoneticPr fontId="1" type="noConversion"/>
  </si>
  <si>
    <t>A、参数：按揭起始年月、与银行协商的固定基点、贷款总金额、总年限、定期维护LPR利率；</t>
    <phoneticPr fontId="1" type="noConversion"/>
  </si>
  <si>
    <t>谢家峰</t>
    <phoneticPr fontId="1" type="noConversion"/>
  </si>
  <si>
    <t>版权作者：</t>
    <phoneticPr fontId="1" type="noConversion"/>
  </si>
  <si>
    <t>QQ：</t>
    <phoneticPr fontId="1" type="noConversion"/>
  </si>
  <si>
    <t>本算法同时显示等额本息，等额本金 两套数据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</si>
</sst>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\-mm"/>
    <numFmt numFmtId="177" formatCode="#,##0.00_ "/>
    <numFmt numFmtId="178" formatCode="0.00_);[Red]\(0.00\)"/>
    <numFmt numFmtId="179" formatCode="0.000000_);[Red]\(0.000000\)"/>
  </numFmts>
  <fonts count="1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i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0" xfId="0" applyFont="1" applyFill="1"/>
    <xf numFmtId="0" fontId="3" fillId="3" borderId="5" xfId="0" applyFont="1" applyFill="1" applyBorder="1"/>
    <xf numFmtId="0" fontId="3" fillId="3" borderId="8" xfId="0" applyFont="1" applyFill="1" applyBorder="1"/>
    <xf numFmtId="0" fontId="4" fillId="3" borderId="7" xfId="0" applyFont="1" applyFill="1" applyBorder="1"/>
    <xf numFmtId="0" fontId="4" fillId="3" borderId="9" xfId="0" applyFont="1" applyFill="1" applyBorder="1"/>
    <xf numFmtId="0" fontId="4" fillId="3" borderId="6" xfId="0" applyFont="1" applyFill="1" applyBorder="1"/>
    <xf numFmtId="0" fontId="4" fillId="3" borderId="1" xfId="0" applyFont="1" applyFill="1" applyBorder="1"/>
    <xf numFmtId="0" fontId="4" fillId="3" borderId="4" xfId="0" applyFont="1" applyFill="1" applyBorder="1"/>
    <xf numFmtId="176" fontId="4" fillId="2" borderId="1" xfId="0" applyNumberFormat="1" applyFont="1" applyFill="1" applyBorder="1"/>
    <xf numFmtId="0" fontId="4" fillId="2" borderId="1" xfId="0" applyFont="1" applyFill="1" applyBorder="1"/>
    <xf numFmtId="177" fontId="4" fillId="2" borderId="1" xfId="0" applyNumberFormat="1" applyFont="1" applyFill="1" applyBorder="1"/>
    <xf numFmtId="177" fontId="4" fillId="2" borderId="7" xfId="0" applyNumberFormat="1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4" fillId="4" borderId="1" xfId="0" applyFont="1" applyFill="1" applyBorder="1"/>
    <xf numFmtId="0" fontId="4" fillId="4" borderId="7" xfId="0" applyFont="1" applyFill="1" applyBorder="1"/>
    <xf numFmtId="0" fontId="4" fillId="4" borderId="9" xfId="0" applyFont="1" applyFill="1" applyBorder="1"/>
    <xf numFmtId="0" fontId="4" fillId="4" borderId="4" xfId="0" applyFont="1" applyFill="1" applyBorder="1"/>
    <xf numFmtId="177" fontId="4" fillId="5" borderId="1" xfId="0" applyNumberFormat="1" applyFont="1" applyFill="1" applyBorder="1"/>
    <xf numFmtId="177" fontId="4" fillId="5" borderId="7" xfId="0" applyNumberFormat="1" applyFont="1" applyFill="1" applyBorder="1"/>
    <xf numFmtId="0" fontId="3" fillId="3" borderId="10" xfId="0" applyFont="1" applyFill="1" applyBorder="1"/>
    <xf numFmtId="0" fontId="3" fillId="3" borderId="1" xfId="0" applyFont="1" applyFill="1" applyBorder="1"/>
    <xf numFmtId="177" fontId="3" fillId="2" borderId="1" xfId="0" applyNumberFormat="1" applyFont="1" applyFill="1" applyBorder="1"/>
    <xf numFmtId="0" fontId="3" fillId="3" borderId="9" xfId="0" applyFont="1" applyFill="1" applyBorder="1"/>
    <xf numFmtId="176" fontId="3" fillId="2" borderId="0" xfId="0" applyNumberFormat="1" applyFont="1" applyFill="1"/>
    <xf numFmtId="49" fontId="3" fillId="2" borderId="0" xfId="0" applyNumberFormat="1" applyFont="1" applyFill="1"/>
    <xf numFmtId="0" fontId="3" fillId="2" borderId="0" xfId="0" applyNumberFormat="1" applyFont="1" applyFill="1"/>
    <xf numFmtId="0" fontId="3" fillId="2" borderId="1" xfId="0" applyFont="1" applyFill="1" applyBorder="1"/>
    <xf numFmtId="176" fontId="3" fillId="2" borderId="1" xfId="0" applyNumberFormat="1" applyFont="1" applyFill="1" applyBorder="1"/>
    <xf numFmtId="0" fontId="3" fillId="7" borderId="1" xfId="0" applyFont="1" applyFill="1" applyBorder="1"/>
    <xf numFmtId="178" fontId="4" fillId="2" borderId="1" xfId="0" applyNumberFormat="1" applyFont="1" applyFill="1" applyBorder="1"/>
    <xf numFmtId="179" fontId="4" fillId="2" borderId="1" xfId="0" applyNumberFormat="1" applyFont="1" applyFill="1" applyBorder="1"/>
    <xf numFmtId="178" fontId="2" fillId="2" borderId="1" xfId="0" applyNumberFormat="1" applyFont="1" applyFill="1" applyBorder="1"/>
    <xf numFmtId="176" fontId="5" fillId="6" borderId="1" xfId="0" applyNumberFormat="1" applyFont="1" applyFill="1" applyBorder="1"/>
    <xf numFmtId="0" fontId="5" fillId="6" borderId="1" xfId="0" applyFont="1" applyFill="1" applyBorder="1"/>
    <xf numFmtId="178" fontId="5" fillId="6" borderId="1" xfId="0" applyNumberFormat="1" applyFont="1" applyFill="1" applyBorder="1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0" fontId="0" fillId="2" borderId="8" xfId="0" applyFill="1" applyBorder="1"/>
    <xf numFmtId="0" fontId="0" fillId="2" borderId="9" xfId="0" applyFill="1" applyBorder="1"/>
    <xf numFmtId="0" fontId="0" fillId="2" borderId="7" xfId="0" applyFill="1" applyBorder="1"/>
    <xf numFmtId="0" fontId="7" fillId="2" borderId="8" xfId="0" applyFont="1" applyFill="1" applyBorder="1"/>
    <xf numFmtId="0" fontId="7" fillId="2" borderId="8" xfId="0" applyFont="1" applyFill="1" applyBorder="1" applyAlignment="1">
      <alignment horizontal="left"/>
    </xf>
  </cellXfs>
  <cellStyles count="1">
    <cellStyle name="常规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682595</xdr:colOff>
      <xdr:row>2</xdr:row>
      <xdr:rowOff>47625</xdr:rowOff>
    </xdr:from>
    <xdr:to>
      <xdr:col>32</xdr:col>
      <xdr:colOff>28575</xdr:colOff>
      <xdr:row>12</xdr:row>
      <xdr:rowOff>152400</xdr:rowOff>
    </xdr:to>
    <xdr:pic>
      <xdr:nvPicPr>
        <xdr:cNvPr id="2" name="图片 1" descr="https://pics7.baidu.com/feed/0b7b02087bf40ad1e460e6cac367e7dba8eccee7.png?token=ed1153e993ad9eac9b769928b0a9f5ed&amp;s=1AAA74239FA04D030AD5E5DB0300C0B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8595" y="561975"/>
          <a:ext cx="5518180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76199</xdr:colOff>
      <xdr:row>15</xdr:row>
      <xdr:rowOff>152399</xdr:rowOff>
    </xdr:from>
    <xdr:to>
      <xdr:col>30</xdr:col>
      <xdr:colOff>561258</xdr:colOff>
      <xdr:row>44</xdr:row>
      <xdr:rowOff>18348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7999" y="2895599"/>
          <a:ext cx="4599859" cy="4837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F47"/>
  <sheetViews>
    <sheetView workbookViewId="0">
      <selection activeCell="D20" sqref="D20"/>
    </sheetView>
  </sheetViews>
  <sheetFormatPr defaultRowHeight="13.5"/>
  <cols>
    <col min="1" max="1" width="1.875" style="37" customWidth="1"/>
    <col min="2" max="2" width="8.75" style="37" customWidth="1"/>
    <col min="3" max="3" width="11.125" style="37" customWidth="1"/>
    <col min="4" max="16384" width="9" style="37"/>
  </cols>
  <sheetData>
    <row r="4" spans="2:4">
      <c r="B4" s="38" t="s">
        <v>73</v>
      </c>
    </row>
    <row r="6" spans="2:4">
      <c r="B6" s="38" t="s">
        <v>33</v>
      </c>
    </row>
    <row r="7" spans="2:4">
      <c r="C7" s="39" t="s">
        <v>34</v>
      </c>
      <c r="D7" s="37" t="s">
        <v>36</v>
      </c>
    </row>
    <row r="8" spans="2:4">
      <c r="C8" s="39" t="s">
        <v>35</v>
      </c>
      <c r="D8" s="37" t="s">
        <v>37</v>
      </c>
    </row>
    <row r="9" spans="2:4">
      <c r="C9" s="39" t="s">
        <v>38</v>
      </c>
      <c r="D9" s="37" t="s">
        <v>39</v>
      </c>
    </row>
    <row r="10" spans="2:4">
      <c r="C10" s="39" t="s">
        <v>40</v>
      </c>
      <c r="D10" s="37" t="s">
        <v>41</v>
      </c>
    </row>
    <row r="11" spans="2:4">
      <c r="C11" s="39"/>
    </row>
    <row r="12" spans="2:4">
      <c r="C12" s="39" t="s">
        <v>42</v>
      </c>
      <c r="D12" s="37" t="s">
        <v>43</v>
      </c>
    </row>
    <row r="13" spans="2:4">
      <c r="C13" s="39" t="s">
        <v>45</v>
      </c>
      <c r="D13" s="37" t="s">
        <v>46</v>
      </c>
    </row>
    <row r="14" spans="2:4">
      <c r="C14" s="39" t="s">
        <v>44</v>
      </c>
      <c r="D14" s="37" t="s">
        <v>47</v>
      </c>
    </row>
    <row r="15" spans="2:4">
      <c r="C15" s="39" t="s">
        <v>48</v>
      </c>
      <c r="D15" s="37" t="s">
        <v>49</v>
      </c>
    </row>
    <row r="16" spans="2:4">
      <c r="C16" s="39" t="s">
        <v>50</v>
      </c>
      <c r="D16" s="37" t="s">
        <v>51</v>
      </c>
    </row>
    <row r="17" spans="2:32">
      <c r="C17" s="39" t="s">
        <v>52</v>
      </c>
      <c r="D17" s="37" t="s">
        <v>53</v>
      </c>
    </row>
    <row r="18" spans="2:32">
      <c r="C18" s="39"/>
    </row>
    <row r="19" spans="2:32">
      <c r="C19" s="39" t="s">
        <v>56</v>
      </c>
      <c r="D19" s="37" t="s">
        <v>57</v>
      </c>
    </row>
    <row r="20" spans="2:32">
      <c r="C20" s="39" t="s">
        <v>54</v>
      </c>
      <c r="D20" s="37" t="s">
        <v>55</v>
      </c>
    </row>
    <row r="21" spans="2:32">
      <c r="C21" s="39" t="s">
        <v>58</v>
      </c>
      <c r="D21" s="37" t="s">
        <v>59</v>
      </c>
      <c r="AF21" s="37" t="s">
        <v>6</v>
      </c>
    </row>
    <row r="22" spans="2:32">
      <c r="C22" s="39"/>
      <c r="AF22" s="37" t="s">
        <v>7</v>
      </c>
    </row>
    <row r="23" spans="2:32">
      <c r="C23" s="39" t="s">
        <v>60</v>
      </c>
      <c r="D23" s="37" t="s">
        <v>61</v>
      </c>
    </row>
    <row r="24" spans="2:32">
      <c r="D24" s="37" t="s">
        <v>68</v>
      </c>
    </row>
    <row r="26" spans="2:32">
      <c r="B26" s="38" t="s">
        <v>62</v>
      </c>
    </row>
    <row r="27" spans="2:32">
      <c r="B27" s="39" t="s">
        <v>63</v>
      </c>
    </row>
    <row r="28" spans="2:32">
      <c r="C28" s="37" t="s">
        <v>64</v>
      </c>
    </row>
    <row r="29" spans="2:32">
      <c r="C29" s="37" t="s">
        <v>65</v>
      </c>
    </row>
    <row r="30" spans="2:32">
      <c r="C30" s="37" t="s">
        <v>66</v>
      </c>
    </row>
    <row r="32" spans="2:32">
      <c r="B32" s="39" t="s">
        <v>67</v>
      </c>
    </row>
    <row r="33" spans="2:5">
      <c r="C33" s="37" t="s">
        <v>69</v>
      </c>
    </row>
    <row r="34" spans="2:5">
      <c r="C34" s="37" t="s">
        <v>65</v>
      </c>
    </row>
    <row r="35" spans="2:5">
      <c r="C35" s="37" t="s">
        <v>66</v>
      </c>
    </row>
    <row r="45" spans="2:5">
      <c r="B45" s="40" t="s">
        <v>71</v>
      </c>
      <c r="C45" s="45" t="s">
        <v>70</v>
      </c>
      <c r="D45" s="43"/>
      <c r="E45" s="44"/>
    </row>
    <row r="46" spans="2:5">
      <c r="B46" s="41" t="s">
        <v>72</v>
      </c>
      <c r="C46" s="46">
        <v>393738799</v>
      </c>
      <c r="D46" s="43"/>
      <c r="E46" s="44"/>
    </row>
    <row r="47" spans="2:5">
      <c r="B47" s="40"/>
      <c r="C47" s="42"/>
      <c r="D47" s="43"/>
      <c r="E47" s="44"/>
    </row>
  </sheetData>
  <sheetProtection password="E6B0" sheet="1" objects="1" scenarios="1"/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75"/>
  <sheetViews>
    <sheetView topLeftCell="B1" workbookViewId="0">
      <pane xSplit="2" ySplit="7" topLeftCell="D8" activePane="bottomRight" state="frozen"/>
      <selection activeCell="B1" sqref="B1"/>
      <selection pane="topRight" activeCell="D1" sqref="D1"/>
      <selection pane="bottomLeft" activeCell="B8" sqref="B8"/>
      <selection pane="bottomRight" activeCell="M8" sqref="M8"/>
    </sheetView>
  </sheetViews>
  <sheetFormatPr defaultRowHeight="11.25"/>
  <cols>
    <col min="1" max="1" width="6" style="1" hidden="1" customWidth="1"/>
    <col min="2" max="2" width="2.875" style="1" customWidth="1"/>
    <col min="3" max="3" width="8.75" style="1" customWidth="1"/>
    <col min="4" max="5" width="9" style="1"/>
    <col min="6" max="6" width="8.75" style="1" customWidth="1"/>
    <col min="7" max="7" width="11.75" style="1" customWidth="1"/>
    <col min="8" max="8" width="14.25" style="1" customWidth="1"/>
    <col min="9" max="9" width="11.375" style="1" bestFit="1" customWidth="1"/>
    <col min="10" max="10" width="12.875" style="1" bestFit="1" customWidth="1"/>
    <col min="11" max="11" width="13.75" style="1" customWidth="1"/>
    <col min="12" max="12" width="4.125" style="1" customWidth="1"/>
    <col min="13" max="13" width="11.375" style="1" bestFit="1" customWidth="1"/>
    <col min="14" max="14" width="11.5" style="1" customWidth="1"/>
    <col min="15" max="15" width="9.75" style="1" bestFit="1" customWidth="1"/>
    <col min="16" max="16" width="11.375" style="1" bestFit="1" customWidth="1"/>
    <col min="17" max="18" width="9.75" style="1" bestFit="1" customWidth="1"/>
    <col min="19" max="16384" width="9" style="1"/>
  </cols>
  <sheetData>
    <row r="2" spans="1:21">
      <c r="C2" s="2"/>
      <c r="D2" s="2"/>
      <c r="E2" s="2"/>
      <c r="F2" s="2"/>
      <c r="G2" s="2"/>
      <c r="H2" s="3" t="s">
        <v>16</v>
      </c>
      <c r="I2" s="4"/>
      <c r="J2" s="17" t="s">
        <v>17</v>
      </c>
      <c r="K2" s="16"/>
      <c r="M2" s="1" t="s">
        <v>24</v>
      </c>
      <c r="N2" s="1">
        <f>ROUND(H4/2,2)</f>
        <v>181951.52</v>
      </c>
      <c r="O2" s="27" t="str">
        <f ca="1">"注：还款日期在 “" &amp; TEXT(INDEX(C8:C376,MATCH(VLOOKUP(N2,O8:$O$376,1),O8:O376,0)),"yyyy-MM") &amp; "” 日及之前有利。"</f>
        <v>注：还款日期在 “2025-05” 日及之前有利。</v>
      </c>
    </row>
    <row r="3" spans="1:21">
      <c r="A3" s="1" t="s">
        <v>9</v>
      </c>
      <c r="C3" s="6" t="s">
        <v>8</v>
      </c>
      <c r="D3" s="6" t="s">
        <v>3</v>
      </c>
      <c r="E3" s="6" t="s">
        <v>0</v>
      </c>
      <c r="F3" s="6" t="s">
        <v>1</v>
      </c>
      <c r="G3" s="6" t="s">
        <v>2</v>
      </c>
      <c r="H3" s="7" t="s">
        <v>4</v>
      </c>
      <c r="I3" s="4" t="s">
        <v>5</v>
      </c>
      <c r="J3" s="16" t="s">
        <v>4</v>
      </c>
      <c r="K3" s="18" t="s">
        <v>5</v>
      </c>
      <c r="M3" s="1" t="s">
        <v>25</v>
      </c>
      <c r="N3" s="1">
        <f>ROUND(J4/2,2)</f>
        <v>161863.01999999999</v>
      </c>
      <c r="O3" s="1" t="str">
        <f ca="1">"注：还款日期在 “" &amp; TEXT(INDEX(C8:C376,MATCH(VLOOKUP(N3,R8:$R$376,1),R8:R376,0)),"yyyy-MM") &amp; "” 日及之前有利。"</f>
        <v>注：还款日期在 “2024-12” 日及之前有利。</v>
      </c>
    </row>
    <row r="4" spans="1:21" ht="13.5">
      <c r="A4" s="1">
        <f>D4/12/100</f>
        <v>4.208333333333333E-3</v>
      </c>
      <c r="C4" s="34">
        <f ca="1">TODAY()</f>
        <v>44054</v>
      </c>
      <c r="D4" s="35">
        <v>5.05</v>
      </c>
      <c r="E4" s="35">
        <v>850000</v>
      </c>
      <c r="F4" s="35">
        <v>15</v>
      </c>
      <c r="G4" s="10">
        <f>F4*12</f>
        <v>180</v>
      </c>
      <c r="H4" s="11">
        <f>SUM(E8:E375)</f>
        <v>363903.03586100723</v>
      </c>
      <c r="I4" s="12">
        <f>E4+H4</f>
        <v>1213903.0358610072</v>
      </c>
      <c r="J4" s="19">
        <f>SUM(I8:I375)</f>
        <v>323726.04166666511</v>
      </c>
      <c r="K4" s="20">
        <f>SUM(H8:H375)</f>
        <v>1173726.0416666651</v>
      </c>
      <c r="M4" s="1" t="str">
        <f>"本金比本息少还利息 " &amp; ROUND(H4-J4,2)</f>
        <v>本金比本息少还利息 40176.99</v>
      </c>
      <c r="U4" s="25"/>
    </row>
    <row r="5" spans="1:21">
      <c r="M5" s="1" t="s">
        <v>23</v>
      </c>
    </row>
    <row r="6" spans="1:21">
      <c r="C6" s="2"/>
      <c r="D6" s="3"/>
      <c r="E6" s="5" t="s">
        <v>15</v>
      </c>
      <c r="F6" s="5"/>
      <c r="G6" s="4"/>
      <c r="H6" s="13"/>
      <c r="I6" s="13" t="s">
        <v>17</v>
      </c>
      <c r="J6" s="13"/>
      <c r="K6" s="14"/>
      <c r="M6" s="3" t="s">
        <v>18</v>
      </c>
      <c r="N6" s="24"/>
      <c r="O6" s="4"/>
      <c r="P6" s="5" t="s">
        <v>19</v>
      </c>
      <c r="Q6" s="5"/>
      <c r="R6" s="4"/>
    </row>
    <row r="7" spans="1:21">
      <c r="C7" s="6" t="s">
        <v>10</v>
      </c>
      <c r="D7" s="6" t="s">
        <v>11</v>
      </c>
      <c r="E7" s="7" t="s">
        <v>12</v>
      </c>
      <c r="F7" s="4" t="s">
        <v>13</v>
      </c>
      <c r="G7" s="8" t="s">
        <v>14</v>
      </c>
      <c r="H7" s="15" t="s">
        <v>11</v>
      </c>
      <c r="I7" s="16" t="s">
        <v>12</v>
      </c>
      <c r="J7" s="15" t="s">
        <v>13</v>
      </c>
      <c r="K7" s="16" t="s">
        <v>14</v>
      </c>
      <c r="M7" s="22" t="s">
        <v>20</v>
      </c>
      <c r="N7" s="22" t="s">
        <v>22</v>
      </c>
      <c r="O7" s="7" t="s">
        <v>21</v>
      </c>
      <c r="P7" s="22" t="s">
        <v>20</v>
      </c>
      <c r="Q7" s="22" t="s">
        <v>22</v>
      </c>
      <c r="R7" s="7" t="s">
        <v>21</v>
      </c>
    </row>
    <row r="8" spans="1:21">
      <c r="C8" s="9">
        <f ca="1">EDATE(C4,1)</f>
        <v>44085</v>
      </c>
      <c r="D8" s="11">
        <f>E4*A4*POWER((1+A4),G4)/(POWER((1+A4),G4)-1)</f>
        <v>6743.9057547832672</v>
      </c>
      <c r="E8" s="11">
        <f>E4*A4</f>
        <v>3577.083333333333</v>
      </c>
      <c r="F8" s="11">
        <f>D8-E8</f>
        <v>3166.8224214499342</v>
      </c>
      <c r="G8" s="11">
        <f>E4-F8</f>
        <v>846833.17757855006</v>
      </c>
      <c r="H8" s="19">
        <f>E4/G4+(E4-0)*A4</f>
        <v>8299.3055555555547</v>
      </c>
      <c r="I8" s="19">
        <f>E4*A4</f>
        <v>3577.083333333333</v>
      </c>
      <c r="J8" s="19">
        <f>$E$4/$G$4</f>
        <v>4722.2222222222226</v>
      </c>
      <c r="K8" s="19">
        <f>E4-J8</f>
        <v>845277.77777777775</v>
      </c>
      <c r="M8" s="23">
        <f>SUM($D$8:D8)</f>
        <v>6743.9057547832672</v>
      </c>
      <c r="N8" s="23">
        <f>SUM($F$8:F8)</f>
        <v>3166.8224214499342</v>
      </c>
      <c r="O8" s="23">
        <f>SUM($E$8:E8)</f>
        <v>3577.083333333333</v>
      </c>
      <c r="P8" s="23">
        <f>SUM($H$8:H8)</f>
        <v>8299.3055555555547</v>
      </c>
      <c r="Q8" s="23">
        <f>SUM($J$8:J8)</f>
        <v>4722.2222222222226</v>
      </c>
      <c r="R8" s="23">
        <f>SUM($I$8:I8)</f>
        <v>3577.083333333333</v>
      </c>
    </row>
    <row r="9" spans="1:21">
      <c r="C9" s="9">
        <f ca="1">EDATE(C8,1)</f>
        <v>44115</v>
      </c>
      <c r="D9" s="11">
        <f>IF(G8=0,0,$D$8)</f>
        <v>6743.9057547832672</v>
      </c>
      <c r="E9" s="11">
        <f>G8*$A$4</f>
        <v>3563.7562889763981</v>
      </c>
      <c r="F9" s="11">
        <f t="shared" ref="F9:F72" si="0">D9-E9</f>
        <v>3180.1494658068691</v>
      </c>
      <c r="G9" s="11">
        <f>IF( G8-F9&lt;1,0,G8-F9)</f>
        <v>843653.02811274317</v>
      </c>
      <c r="H9" s="19">
        <f t="shared" ref="H9:H72" si="1">IF(K8=0,0,$E$4/$G$4+K8*$A$4)</f>
        <v>8279.4328703703704</v>
      </c>
      <c r="I9" s="19">
        <f>K8*$A$4</f>
        <v>3557.2106481481478</v>
      </c>
      <c r="J9" s="19">
        <f>IF(K8=0,0,$E$4/$G$4)</f>
        <v>4722.2222222222226</v>
      </c>
      <c r="K9" s="19">
        <f>IF(K8-J9&lt;1,0,K8-J9)</f>
        <v>840555.5555555555</v>
      </c>
      <c r="M9" s="23">
        <f>SUM($D$8:D9)</f>
        <v>13487.811509566534</v>
      </c>
      <c r="N9" s="23">
        <f>SUM($F$8:F9)</f>
        <v>6346.9718872568028</v>
      </c>
      <c r="O9" s="23">
        <f>SUM($E$8:E9)</f>
        <v>7140.8396223097316</v>
      </c>
      <c r="P9" s="23">
        <f>SUM($H$8:H9)</f>
        <v>16578.738425925927</v>
      </c>
      <c r="Q9" s="23">
        <f>SUM($J$8:J9)</f>
        <v>9444.4444444444453</v>
      </c>
      <c r="R9" s="23">
        <f>SUM($I$8:I9)</f>
        <v>7134.2939814814808</v>
      </c>
    </row>
    <row r="10" spans="1:21">
      <c r="C10" s="9">
        <f t="shared" ref="C10:C73" ca="1" si="2">EDATE(C9,1)</f>
        <v>44146</v>
      </c>
      <c r="D10" s="11">
        <f>IF(G9=0,0,$D$8)</f>
        <v>6743.9057547832672</v>
      </c>
      <c r="E10" s="11">
        <f t="shared" ref="E10:E73" si="3">G9*$A$4</f>
        <v>3550.3731599744606</v>
      </c>
      <c r="F10" s="11">
        <f t="shared" si="0"/>
        <v>3193.5325948088066</v>
      </c>
      <c r="G10" s="11">
        <f t="shared" ref="G10:G73" si="4">IF( G9-F10&lt;1,0,G9-F10)</f>
        <v>840459.49551793432</v>
      </c>
      <c r="H10" s="19">
        <f t="shared" si="1"/>
        <v>8259.5601851851861</v>
      </c>
      <c r="I10" s="19">
        <f>K9*$A$4</f>
        <v>3537.3379629629626</v>
      </c>
      <c r="J10" s="19">
        <f t="shared" ref="J10:J73" si="5">IF(K9=0,0,$E$4/$G$4)</f>
        <v>4722.2222222222226</v>
      </c>
      <c r="K10" s="19">
        <f>IF(K9-J10&lt;1,0,K9-J10)</f>
        <v>835833.33333333326</v>
      </c>
      <c r="M10" s="23">
        <f>SUM($D$8:D10)</f>
        <v>20231.717264349802</v>
      </c>
      <c r="N10" s="23">
        <f>SUM($F$8:F10)</f>
        <v>9540.5044820656094</v>
      </c>
      <c r="O10" s="23">
        <f>SUM($E$8:E10)</f>
        <v>10691.212782284192</v>
      </c>
      <c r="P10" s="23">
        <f>SUM($H$8:H10)</f>
        <v>24838.298611111113</v>
      </c>
      <c r="Q10" s="23">
        <f>SUM($J$8:J10)</f>
        <v>14166.666666666668</v>
      </c>
      <c r="R10" s="23">
        <f>SUM($I$8:I10)</f>
        <v>10671.631944444443</v>
      </c>
    </row>
    <row r="11" spans="1:21">
      <c r="C11" s="9">
        <f t="shared" ca="1" si="2"/>
        <v>44176</v>
      </c>
      <c r="D11" s="11">
        <f t="shared" ref="D11:D74" si="6">IF(G10=0,0,$D$8)</f>
        <v>6743.9057547832672</v>
      </c>
      <c r="E11" s="11">
        <f t="shared" si="3"/>
        <v>3536.93371030464</v>
      </c>
      <c r="F11" s="11">
        <f t="shared" si="0"/>
        <v>3206.9720444786271</v>
      </c>
      <c r="G11" s="11">
        <f t="shared" si="4"/>
        <v>837252.52347345569</v>
      </c>
      <c r="H11" s="19">
        <f t="shared" si="1"/>
        <v>8239.6875</v>
      </c>
      <c r="I11" s="19">
        <f t="shared" ref="I11:I74" si="7">K10*$A$4</f>
        <v>3517.4652777777774</v>
      </c>
      <c r="J11" s="19">
        <f t="shared" si="5"/>
        <v>4722.2222222222226</v>
      </c>
      <c r="K11" s="19">
        <f t="shared" ref="K11:K74" si="8">IF(K10-J11&lt;1,0,K10-J11)</f>
        <v>831111.11111111101</v>
      </c>
      <c r="M11" s="23">
        <f>SUM($D$8:D11)</f>
        <v>26975.623019133069</v>
      </c>
      <c r="N11" s="23">
        <f>SUM($F$8:F11)</f>
        <v>12747.476526544237</v>
      </c>
      <c r="O11" s="23">
        <f>SUM($E$8:E11)</f>
        <v>14228.146492588832</v>
      </c>
      <c r="P11" s="23">
        <f>SUM($H$8:H11)</f>
        <v>33077.986111111109</v>
      </c>
      <c r="Q11" s="23">
        <f>SUM($J$8:J11)</f>
        <v>18888.888888888891</v>
      </c>
      <c r="R11" s="23">
        <f>SUM($I$8:I11)</f>
        <v>14189.097222222221</v>
      </c>
      <c r="U11" s="26"/>
    </row>
    <row r="12" spans="1:21">
      <c r="C12" s="9">
        <f t="shared" ca="1" si="2"/>
        <v>44207</v>
      </c>
      <c r="D12" s="11">
        <f t="shared" si="6"/>
        <v>6743.9057547832672</v>
      </c>
      <c r="E12" s="11">
        <f t="shared" si="3"/>
        <v>3523.4377029507923</v>
      </c>
      <c r="F12" s="11">
        <f t="shared" si="0"/>
        <v>3220.4680518324749</v>
      </c>
      <c r="G12" s="11">
        <f t="shared" si="4"/>
        <v>834032.05542162317</v>
      </c>
      <c r="H12" s="19">
        <f t="shared" si="1"/>
        <v>8219.8148148148139</v>
      </c>
      <c r="I12" s="19">
        <f t="shared" si="7"/>
        <v>3497.5925925925917</v>
      </c>
      <c r="J12" s="19">
        <f t="shared" si="5"/>
        <v>4722.2222222222226</v>
      </c>
      <c r="K12" s="19">
        <f t="shared" si="8"/>
        <v>826388.88888888876</v>
      </c>
      <c r="M12" s="23">
        <f>SUM($D$8:D12)</f>
        <v>33719.528773916332</v>
      </c>
      <c r="N12" s="23">
        <f>SUM($F$8:F12)</f>
        <v>15967.944578376711</v>
      </c>
      <c r="O12" s="23">
        <f>SUM($E$8:E12)</f>
        <v>17751.584195539624</v>
      </c>
      <c r="P12" s="23">
        <f>SUM($H$8:H12)</f>
        <v>41297.800925925927</v>
      </c>
      <c r="Q12" s="23">
        <f>SUM($J$8:J12)</f>
        <v>23611.111111111113</v>
      </c>
      <c r="R12" s="23">
        <f>SUM($I$8:I12)</f>
        <v>17686.689814814814</v>
      </c>
    </row>
    <row r="13" spans="1:21">
      <c r="C13" s="9">
        <f t="shared" ca="1" si="2"/>
        <v>44238</v>
      </c>
      <c r="D13" s="11">
        <f t="shared" si="6"/>
        <v>6743.9057547832672</v>
      </c>
      <c r="E13" s="11">
        <f t="shared" si="3"/>
        <v>3509.8848998993308</v>
      </c>
      <c r="F13" s="11">
        <f t="shared" si="0"/>
        <v>3234.0208548839364</v>
      </c>
      <c r="G13" s="11">
        <f t="shared" si="4"/>
        <v>830798.03456673922</v>
      </c>
      <c r="H13" s="19">
        <f t="shared" si="1"/>
        <v>8199.9421296296296</v>
      </c>
      <c r="I13" s="19">
        <f t="shared" si="7"/>
        <v>3477.7199074074065</v>
      </c>
      <c r="J13" s="19">
        <f t="shared" si="5"/>
        <v>4722.2222222222226</v>
      </c>
      <c r="K13" s="19">
        <f t="shared" si="8"/>
        <v>821666.66666666651</v>
      </c>
      <c r="M13" s="23">
        <f>SUM($D$8:D13)</f>
        <v>40463.434528699596</v>
      </c>
      <c r="N13" s="23">
        <f>SUM($F$8:F13)</f>
        <v>19201.965433260648</v>
      </c>
      <c r="O13" s="23">
        <f>SUM($E$8:E13)</f>
        <v>21261.469095438955</v>
      </c>
      <c r="P13" s="23">
        <f>SUM($H$8:H13)</f>
        <v>49497.743055555555</v>
      </c>
      <c r="Q13" s="23">
        <f>SUM($J$8:J13)</f>
        <v>28333.333333333336</v>
      </c>
      <c r="R13" s="23">
        <f>SUM($I$8:I13)</f>
        <v>21164.409722222219</v>
      </c>
    </row>
    <row r="14" spans="1:21">
      <c r="C14" s="9">
        <f t="shared" ca="1" si="2"/>
        <v>44266</v>
      </c>
      <c r="D14" s="11">
        <f t="shared" si="6"/>
        <v>6743.9057547832672</v>
      </c>
      <c r="E14" s="11">
        <f t="shared" si="3"/>
        <v>3496.2750621350274</v>
      </c>
      <c r="F14" s="11">
        <f t="shared" si="0"/>
        <v>3247.6306926482398</v>
      </c>
      <c r="G14" s="11">
        <f t="shared" si="4"/>
        <v>827550.40387409099</v>
      </c>
      <c r="H14" s="19">
        <f t="shared" si="1"/>
        <v>8180.0694444444434</v>
      </c>
      <c r="I14" s="19">
        <f t="shared" si="7"/>
        <v>3457.8472222222213</v>
      </c>
      <c r="J14" s="19">
        <f t="shared" si="5"/>
        <v>4722.2222222222226</v>
      </c>
      <c r="K14" s="19">
        <f t="shared" si="8"/>
        <v>816944.44444444426</v>
      </c>
      <c r="M14" s="23">
        <f>SUM($D$8:D14)</f>
        <v>47207.340283482859</v>
      </c>
      <c r="N14" s="23">
        <f>SUM($F$8:F14)</f>
        <v>22449.596125908887</v>
      </c>
      <c r="O14" s="23">
        <f>SUM($E$8:E14)</f>
        <v>24757.744157573983</v>
      </c>
      <c r="P14" s="23">
        <f>SUM($H$8:H14)</f>
        <v>57677.8125</v>
      </c>
      <c r="Q14" s="23">
        <f>SUM($J$8:J14)</f>
        <v>33055.555555555562</v>
      </c>
      <c r="R14" s="23">
        <f>SUM($I$8:I14)</f>
        <v>24622.256944444442</v>
      </c>
    </row>
    <row r="15" spans="1:21">
      <c r="C15" s="9">
        <f t="shared" ca="1" si="2"/>
        <v>44297</v>
      </c>
      <c r="D15" s="11">
        <f t="shared" si="6"/>
        <v>6743.9057547832672</v>
      </c>
      <c r="E15" s="11">
        <f t="shared" si="3"/>
        <v>3482.6079496367993</v>
      </c>
      <c r="F15" s="11">
        <f t="shared" si="0"/>
        <v>3261.2978051464679</v>
      </c>
      <c r="G15" s="11">
        <f t="shared" si="4"/>
        <v>824289.10606894456</v>
      </c>
      <c r="H15" s="19">
        <f t="shared" si="1"/>
        <v>8160.1967592592591</v>
      </c>
      <c r="I15" s="19">
        <f t="shared" si="7"/>
        <v>3437.974537037036</v>
      </c>
      <c r="J15" s="19">
        <f t="shared" si="5"/>
        <v>4722.2222222222226</v>
      </c>
      <c r="K15" s="19">
        <f t="shared" si="8"/>
        <v>812222.22222222202</v>
      </c>
      <c r="M15" s="23">
        <f>SUM($D$8:D15)</f>
        <v>53951.246038266123</v>
      </c>
      <c r="N15" s="23">
        <f>SUM($F$8:F15)</f>
        <v>25710.893931055354</v>
      </c>
      <c r="O15" s="23">
        <f>SUM($E$8:E15)</f>
        <v>28240.352107210783</v>
      </c>
      <c r="P15" s="23">
        <f>SUM($H$8:H15)</f>
        <v>65838.009259259255</v>
      </c>
      <c r="Q15" s="23">
        <f>SUM($J$8:J15)</f>
        <v>37777.777777777781</v>
      </c>
      <c r="R15" s="23">
        <f>SUM($I$8:I15)</f>
        <v>28060.231481481478</v>
      </c>
    </row>
    <row r="16" spans="1:21">
      <c r="C16" s="9">
        <f t="shared" ca="1" si="2"/>
        <v>44327</v>
      </c>
      <c r="D16" s="11">
        <f t="shared" si="6"/>
        <v>6743.9057547832672</v>
      </c>
      <c r="E16" s="11">
        <f t="shared" si="3"/>
        <v>3468.8833213734747</v>
      </c>
      <c r="F16" s="11">
        <f t="shared" si="0"/>
        <v>3275.0224334097925</v>
      </c>
      <c r="G16" s="11">
        <f t="shared" si="4"/>
        <v>821014.08363553474</v>
      </c>
      <c r="H16" s="19">
        <f t="shared" si="1"/>
        <v>8140.324074074073</v>
      </c>
      <c r="I16" s="19">
        <f t="shared" si="7"/>
        <v>3418.1018518518508</v>
      </c>
      <c r="J16" s="19">
        <f t="shared" si="5"/>
        <v>4722.2222222222226</v>
      </c>
      <c r="K16" s="19">
        <f t="shared" si="8"/>
        <v>807499.99999999977</v>
      </c>
      <c r="M16" s="23">
        <f>SUM($D$8:D16)</f>
        <v>60695.151793049386</v>
      </c>
      <c r="N16" s="23">
        <f>SUM($F$8:F16)</f>
        <v>28985.916364465145</v>
      </c>
      <c r="O16" s="23">
        <f>SUM($E$8:E16)</f>
        <v>31709.235428584259</v>
      </c>
      <c r="P16" s="23">
        <f>SUM($H$8:H16)</f>
        <v>73978.333333333328</v>
      </c>
      <c r="Q16" s="23">
        <f>SUM($J$8:J16)</f>
        <v>42500</v>
      </c>
      <c r="R16" s="23">
        <f>SUM($I$8:I16)</f>
        <v>31478.333333333328</v>
      </c>
    </row>
    <row r="17" spans="3:18">
      <c r="C17" s="9">
        <f t="shared" ca="1" si="2"/>
        <v>44358</v>
      </c>
      <c r="D17" s="11">
        <f t="shared" si="6"/>
        <v>6743.9057547832672</v>
      </c>
      <c r="E17" s="11">
        <f t="shared" si="3"/>
        <v>3455.1009352995416</v>
      </c>
      <c r="F17" s="11">
        <f t="shared" si="0"/>
        <v>3288.8048194837256</v>
      </c>
      <c r="G17" s="11">
        <f t="shared" si="4"/>
        <v>817725.27881605097</v>
      </c>
      <c r="H17" s="19">
        <f t="shared" si="1"/>
        <v>8120.4513888888887</v>
      </c>
      <c r="I17" s="19">
        <f t="shared" si="7"/>
        <v>3398.2291666666656</v>
      </c>
      <c r="J17" s="19">
        <f t="shared" si="5"/>
        <v>4722.2222222222226</v>
      </c>
      <c r="K17" s="19">
        <f t="shared" si="8"/>
        <v>802777.77777777752</v>
      </c>
      <c r="M17" s="23">
        <f>SUM($D$8:D17)</f>
        <v>67439.05754783265</v>
      </c>
      <c r="N17" s="23">
        <f>SUM($F$8:F17)</f>
        <v>32274.72118394887</v>
      </c>
      <c r="O17" s="23">
        <f>SUM($E$8:E17)</f>
        <v>35164.336363883798</v>
      </c>
      <c r="P17" s="23">
        <f>SUM($H$8:H17)</f>
        <v>82098.784722222219</v>
      </c>
      <c r="Q17" s="23">
        <f>SUM($J$8:J17)</f>
        <v>47222.222222222219</v>
      </c>
      <c r="R17" s="23">
        <f>SUM($I$8:I17)</f>
        <v>34876.562499999993</v>
      </c>
    </row>
    <row r="18" spans="3:18">
      <c r="C18" s="9">
        <f t="shared" ca="1" si="2"/>
        <v>44388</v>
      </c>
      <c r="D18" s="11">
        <f t="shared" si="6"/>
        <v>6743.9057547832672</v>
      </c>
      <c r="E18" s="11">
        <f t="shared" si="3"/>
        <v>3441.260548350881</v>
      </c>
      <c r="F18" s="11">
        <f t="shared" si="0"/>
        <v>3302.6452064323862</v>
      </c>
      <c r="G18" s="11">
        <f t="shared" si="4"/>
        <v>814422.63360961853</v>
      </c>
      <c r="H18" s="19">
        <f t="shared" si="1"/>
        <v>8100.5787037037026</v>
      </c>
      <c r="I18" s="19">
        <f t="shared" si="7"/>
        <v>3378.3564814814799</v>
      </c>
      <c r="J18" s="19">
        <f t="shared" si="5"/>
        <v>4722.2222222222226</v>
      </c>
      <c r="K18" s="19">
        <f t="shared" si="8"/>
        <v>798055.55555555527</v>
      </c>
      <c r="M18" s="23">
        <f>SUM($D$8:D18)</f>
        <v>74182.963302615914</v>
      </c>
      <c r="N18" s="23">
        <f>SUM($F$8:F18)</f>
        <v>35577.366390381256</v>
      </c>
      <c r="O18" s="23">
        <f>SUM($E$8:E18)</f>
        <v>38605.59691223468</v>
      </c>
      <c r="P18" s="23">
        <f>SUM($H$8:H18)</f>
        <v>90199.363425925927</v>
      </c>
      <c r="Q18" s="23">
        <f>SUM($J$8:J18)</f>
        <v>51944.444444444438</v>
      </c>
      <c r="R18" s="23">
        <f>SUM($I$8:I18)</f>
        <v>38254.918981481474</v>
      </c>
    </row>
    <row r="19" spans="3:18">
      <c r="C19" s="9">
        <f t="shared" ca="1" si="2"/>
        <v>44419</v>
      </c>
      <c r="D19" s="11">
        <f t="shared" si="6"/>
        <v>6743.9057547832672</v>
      </c>
      <c r="E19" s="11">
        <f>G18*$A$4</f>
        <v>3427.3619164404777</v>
      </c>
      <c r="F19" s="11">
        <f t="shared" si="0"/>
        <v>3316.5438383427895</v>
      </c>
      <c r="G19" s="11">
        <f t="shared" si="4"/>
        <v>811106.08977127576</v>
      </c>
      <c r="H19" s="19">
        <f t="shared" si="1"/>
        <v>8080.7060185185173</v>
      </c>
      <c r="I19" s="19">
        <f t="shared" si="7"/>
        <v>3358.4837962962947</v>
      </c>
      <c r="J19" s="19">
        <f t="shared" si="5"/>
        <v>4722.2222222222226</v>
      </c>
      <c r="K19" s="19">
        <f t="shared" si="8"/>
        <v>793333.33333333302</v>
      </c>
      <c r="M19" s="23">
        <f>SUM($D$8:D19)</f>
        <v>80926.869057399177</v>
      </c>
      <c r="N19" s="23">
        <f>SUM($F$8:F19)</f>
        <v>38893.910228724046</v>
      </c>
      <c r="O19" s="23">
        <f>SUM($E$8:E19)</f>
        <v>42032.95882867516</v>
      </c>
      <c r="P19" s="23">
        <f>SUM($H$8:H19)</f>
        <v>98280.069444444438</v>
      </c>
      <c r="Q19" s="23">
        <f>SUM($J$8:J19)</f>
        <v>56666.666666666657</v>
      </c>
      <c r="R19" s="23">
        <f>SUM($I$8:I19)</f>
        <v>41613.402777777766</v>
      </c>
    </row>
    <row r="20" spans="3:18">
      <c r="C20" s="9">
        <f t="shared" ca="1" si="2"/>
        <v>44450</v>
      </c>
      <c r="D20" s="11">
        <f t="shared" si="6"/>
        <v>6743.9057547832672</v>
      </c>
      <c r="E20" s="11">
        <f t="shared" si="3"/>
        <v>3413.4047944541185</v>
      </c>
      <c r="F20" s="11">
        <f t="shared" si="0"/>
        <v>3330.5009603291487</v>
      </c>
      <c r="G20" s="11">
        <f t="shared" si="4"/>
        <v>807775.58881094656</v>
      </c>
      <c r="H20" s="19">
        <f t="shared" si="1"/>
        <v>8060.8333333333321</v>
      </c>
      <c r="I20" s="19">
        <f t="shared" si="7"/>
        <v>3338.6111111111095</v>
      </c>
      <c r="J20" s="19">
        <f t="shared" si="5"/>
        <v>4722.2222222222226</v>
      </c>
      <c r="K20" s="19">
        <f t="shared" si="8"/>
        <v>788611.11111111077</v>
      </c>
      <c r="M20" s="23">
        <f>SUM($D$8:D20)</f>
        <v>87670.774812182441</v>
      </c>
      <c r="N20" s="23">
        <f>SUM($F$8:F20)</f>
        <v>42224.411189053193</v>
      </c>
      <c r="O20" s="23">
        <f>SUM($E$8:E20)</f>
        <v>45446.363623129277</v>
      </c>
      <c r="P20" s="23">
        <f>SUM($H$8:H20)</f>
        <v>106340.90277777777</v>
      </c>
      <c r="Q20" s="23">
        <f>SUM($J$8:J20)</f>
        <v>61388.888888888876</v>
      </c>
      <c r="R20" s="23">
        <f>SUM($I$8:I20)</f>
        <v>44952.013888888876</v>
      </c>
    </row>
    <row r="21" spans="3:18">
      <c r="C21" s="9">
        <f t="shared" ca="1" si="2"/>
        <v>44480</v>
      </c>
      <c r="D21" s="11">
        <f t="shared" si="6"/>
        <v>6743.9057547832672</v>
      </c>
      <c r="E21" s="11">
        <f t="shared" si="3"/>
        <v>3399.3889362460664</v>
      </c>
      <c r="F21" s="11">
        <f t="shared" si="0"/>
        <v>3344.5168185372008</v>
      </c>
      <c r="G21" s="11">
        <f t="shared" si="4"/>
        <v>804431.07199240942</v>
      </c>
      <c r="H21" s="19">
        <f t="shared" si="1"/>
        <v>8040.9606481481469</v>
      </c>
      <c r="I21" s="19">
        <f t="shared" si="7"/>
        <v>3318.7384259259243</v>
      </c>
      <c r="J21" s="19">
        <f t="shared" si="5"/>
        <v>4722.2222222222226</v>
      </c>
      <c r="K21" s="19">
        <f t="shared" si="8"/>
        <v>783888.88888888853</v>
      </c>
      <c r="M21" s="23">
        <f>SUM($D$8:D21)</f>
        <v>94414.680566965704</v>
      </c>
      <c r="N21" s="23">
        <f>SUM($F$8:F21)</f>
        <v>45568.928007590395</v>
      </c>
      <c r="O21" s="23">
        <f>SUM($E$8:E21)</f>
        <v>48845.752559375345</v>
      </c>
      <c r="P21" s="23">
        <f>SUM($H$8:H21)</f>
        <v>114381.86342592591</v>
      </c>
      <c r="Q21" s="23">
        <f>SUM($J$8:J21)</f>
        <v>66111.111111111095</v>
      </c>
      <c r="R21" s="23">
        <f>SUM($I$8:I21)</f>
        <v>48270.752314814803</v>
      </c>
    </row>
    <row r="22" spans="3:18">
      <c r="C22" s="9">
        <f t="shared" ca="1" si="2"/>
        <v>44511</v>
      </c>
      <c r="D22" s="11">
        <f t="shared" si="6"/>
        <v>6743.9057547832672</v>
      </c>
      <c r="E22" s="11">
        <f t="shared" si="3"/>
        <v>3385.3140946347226</v>
      </c>
      <c r="F22" s="11">
        <f t="shared" si="0"/>
        <v>3358.5916601485446</v>
      </c>
      <c r="G22" s="11">
        <f t="shared" si="4"/>
        <v>801072.48033226083</v>
      </c>
      <c r="H22" s="19">
        <f t="shared" si="1"/>
        <v>8021.0879629629617</v>
      </c>
      <c r="I22" s="19">
        <f t="shared" si="7"/>
        <v>3298.8657407407391</v>
      </c>
      <c r="J22" s="19">
        <f t="shared" si="5"/>
        <v>4722.2222222222226</v>
      </c>
      <c r="K22" s="19">
        <f t="shared" si="8"/>
        <v>779166.66666666628</v>
      </c>
      <c r="M22" s="23">
        <f>SUM($D$8:D22)</f>
        <v>101158.58632174897</v>
      </c>
      <c r="N22" s="23">
        <f>SUM($F$8:F22)</f>
        <v>48927.519667738939</v>
      </c>
      <c r="O22" s="23">
        <f>SUM($E$8:E22)</f>
        <v>52231.066654010065</v>
      </c>
      <c r="P22" s="23">
        <f>SUM($H$8:H22)</f>
        <v>122402.95138888888</v>
      </c>
      <c r="Q22" s="23">
        <f>SUM($J$8:J22)</f>
        <v>70833.333333333314</v>
      </c>
      <c r="R22" s="23">
        <f>SUM($I$8:I22)</f>
        <v>51569.61805555554</v>
      </c>
    </row>
    <row r="23" spans="3:18">
      <c r="C23" s="9">
        <f t="shared" ca="1" si="2"/>
        <v>44541</v>
      </c>
      <c r="D23" s="11">
        <f t="shared" si="6"/>
        <v>6743.9057547832672</v>
      </c>
      <c r="E23" s="11">
        <f t="shared" si="3"/>
        <v>3371.1800213982642</v>
      </c>
      <c r="F23" s="11">
        <f t="shared" si="0"/>
        <v>3372.725733385003</v>
      </c>
      <c r="G23" s="11">
        <f t="shared" si="4"/>
        <v>797699.75459887588</v>
      </c>
      <c r="H23" s="19">
        <f t="shared" si="1"/>
        <v>8001.2152777777765</v>
      </c>
      <c r="I23" s="19">
        <f t="shared" si="7"/>
        <v>3278.9930555555538</v>
      </c>
      <c r="J23" s="19">
        <f t="shared" si="5"/>
        <v>4722.2222222222226</v>
      </c>
      <c r="K23" s="19">
        <f t="shared" si="8"/>
        <v>774444.44444444403</v>
      </c>
      <c r="M23" s="23">
        <f>SUM($D$8:D23)</f>
        <v>107902.49207653223</v>
      </c>
      <c r="N23" s="23">
        <f>SUM($F$8:F23)</f>
        <v>52300.245401123946</v>
      </c>
      <c r="O23" s="23">
        <f>SUM($E$8:E23)</f>
        <v>55602.246675408329</v>
      </c>
      <c r="P23" s="23">
        <f>SUM($H$8:H23)</f>
        <v>130404.16666666666</v>
      </c>
      <c r="Q23" s="23">
        <f>SUM($J$8:J23)</f>
        <v>75555.555555555533</v>
      </c>
      <c r="R23" s="23">
        <f>SUM($I$8:I23)</f>
        <v>54848.611111111095</v>
      </c>
    </row>
    <row r="24" spans="3:18">
      <c r="C24" s="9">
        <f t="shared" ca="1" si="2"/>
        <v>44572</v>
      </c>
      <c r="D24" s="11">
        <f t="shared" si="6"/>
        <v>6743.9057547832672</v>
      </c>
      <c r="E24" s="11">
        <f t="shared" si="3"/>
        <v>3356.9864672702693</v>
      </c>
      <c r="F24" s="11">
        <f t="shared" si="0"/>
        <v>3386.9192875129979</v>
      </c>
      <c r="G24" s="11">
        <f t="shared" si="4"/>
        <v>794312.83531136287</v>
      </c>
      <c r="H24" s="19">
        <f t="shared" si="1"/>
        <v>7981.3425925925912</v>
      </c>
      <c r="I24" s="19">
        <f t="shared" si="7"/>
        <v>3259.1203703703682</v>
      </c>
      <c r="J24" s="19">
        <f t="shared" si="5"/>
        <v>4722.2222222222226</v>
      </c>
      <c r="K24" s="19">
        <f t="shared" si="8"/>
        <v>769722.22222222178</v>
      </c>
      <c r="M24" s="23">
        <f>SUM($D$8:D24)</f>
        <v>114646.39783131549</v>
      </c>
      <c r="N24" s="23">
        <f>SUM($F$8:F24)</f>
        <v>55687.164688636942</v>
      </c>
      <c r="O24" s="23">
        <f>SUM($E$8:E24)</f>
        <v>58959.233142678597</v>
      </c>
      <c r="P24" s="23">
        <f>SUM($H$8:H24)</f>
        <v>138385.50925925924</v>
      </c>
      <c r="Q24" s="23">
        <f>SUM($J$8:J24)</f>
        <v>80277.777777777752</v>
      </c>
      <c r="R24" s="23">
        <f>SUM($I$8:I24)</f>
        <v>58107.73148148146</v>
      </c>
    </row>
    <row r="25" spans="3:18">
      <c r="C25" s="9">
        <f t="shared" ca="1" si="2"/>
        <v>44603</v>
      </c>
      <c r="D25" s="11">
        <f t="shared" si="6"/>
        <v>6743.9057547832672</v>
      </c>
      <c r="E25" s="11">
        <f t="shared" si="3"/>
        <v>3342.7331819353185</v>
      </c>
      <c r="F25" s="11">
        <f t="shared" si="0"/>
        <v>3401.1725728479487</v>
      </c>
      <c r="G25" s="11">
        <f t="shared" si="4"/>
        <v>790911.66273851495</v>
      </c>
      <c r="H25" s="19">
        <f t="shared" si="1"/>
        <v>7961.4699074074051</v>
      </c>
      <c r="I25" s="19">
        <f t="shared" si="7"/>
        <v>3239.2476851851829</v>
      </c>
      <c r="J25" s="19">
        <f t="shared" si="5"/>
        <v>4722.2222222222226</v>
      </c>
      <c r="K25" s="19">
        <f t="shared" si="8"/>
        <v>764999.99999999953</v>
      </c>
      <c r="M25" s="23">
        <f>SUM($D$8:D25)</f>
        <v>121390.30358609876</v>
      </c>
      <c r="N25" s="23">
        <f>SUM($F$8:F25)</f>
        <v>59088.337261484892</v>
      </c>
      <c r="O25" s="23">
        <f>SUM($E$8:E25)</f>
        <v>62301.966324613917</v>
      </c>
      <c r="P25" s="23">
        <f>SUM($H$8:H25)</f>
        <v>146346.97916666666</v>
      </c>
      <c r="Q25" s="23">
        <f>SUM($J$8:J25)</f>
        <v>84999.999999999971</v>
      </c>
      <c r="R25" s="23">
        <f>SUM($I$8:I25)</f>
        <v>61346.979166666642</v>
      </c>
    </row>
    <row r="26" spans="3:18">
      <c r="C26" s="9">
        <f t="shared" ca="1" si="2"/>
        <v>44631</v>
      </c>
      <c r="D26" s="11">
        <f t="shared" si="6"/>
        <v>6743.9057547832672</v>
      </c>
      <c r="E26" s="11">
        <f t="shared" si="3"/>
        <v>3328.4199140245837</v>
      </c>
      <c r="F26" s="11">
        <f t="shared" si="0"/>
        <v>3415.4858407586835</v>
      </c>
      <c r="G26" s="11">
        <f t="shared" si="4"/>
        <v>787496.17689775629</v>
      </c>
      <c r="H26" s="19">
        <f t="shared" si="1"/>
        <v>7941.5972222222208</v>
      </c>
      <c r="I26" s="19">
        <f t="shared" si="7"/>
        <v>3219.3749999999977</v>
      </c>
      <c r="J26" s="19">
        <f t="shared" si="5"/>
        <v>4722.2222222222226</v>
      </c>
      <c r="K26" s="19">
        <f t="shared" si="8"/>
        <v>760277.77777777729</v>
      </c>
      <c r="M26" s="23">
        <f>SUM($D$8:D26)</f>
        <v>128134.20934088202</v>
      </c>
      <c r="N26" s="23">
        <f>SUM($F$8:F26)</f>
        <v>62503.823102243579</v>
      </c>
      <c r="O26" s="23">
        <f>SUM($E$8:E26)</f>
        <v>65630.386238638501</v>
      </c>
      <c r="P26" s="23">
        <f>SUM($H$8:H26)</f>
        <v>154288.57638888888</v>
      </c>
      <c r="Q26" s="23">
        <f>SUM($J$8:J26)</f>
        <v>89722.22222222219</v>
      </c>
      <c r="R26" s="23">
        <f>SUM($I$8:I26)</f>
        <v>64566.354166666642</v>
      </c>
    </row>
    <row r="27" spans="3:18">
      <c r="C27" s="9">
        <f t="shared" ca="1" si="2"/>
        <v>44662</v>
      </c>
      <c r="D27" s="11">
        <f t="shared" si="6"/>
        <v>6743.9057547832672</v>
      </c>
      <c r="E27" s="11">
        <f t="shared" si="3"/>
        <v>3314.0464111113906</v>
      </c>
      <c r="F27" s="11">
        <f t="shared" si="0"/>
        <v>3429.8593436718766</v>
      </c>
      <c r="G27" s="11">
        <f t="shared" si="4"/>
        <v>784066.31755408447</v>
      </c>
      <c r="H27" s="19">
        <f t="shared" si="1"/>
        <v>7921.7245370370347</v>
      </c>
      <c r="I27" s="19">
        <f t="shared" si="7"/>
        <v>3199.5023148148125</v>
      </c>
      <c r="J27" s="19">
        <f t="shared" si="5"/>
        <v>4722.2222222222226</v>
      </c>
      <c r="K27" s="19">
        <f t="shared" si="8"/>
        <v>755555.55555555504</v>
      </c>
      <c r="M27" s="23">
        <f>SUM($D$8:D27)</f>
        <v>134878.1150956653</v>
      </c>
      <c r="N27" s="23">
        <f>SUM($F$8:F27)</f>
        <v>65933.68244591546</v>
      </c>
      <c r="O27" s="23">
        <f>SUM($E$8:E27)</f>
        <v>68944.432649749884</v>
      </c>
      <c r="P27" s="23">
        <f>SUM($H$8:H27)</f>
        <v>162210.3009259259</v>
      </c>
      <c r="Q27" s="23">
        <f>SUM($J$8:J27)</f>
        <v>94444.444444444409</v>
      </c>
      <c r="R27" s="23">
        <f>SUM($I$8:I27)</f>
        <v>67765.85648148146</v>
      </c>
    </row>
    <row r="28" spans="3:18">
      <c r="C28" s="9">
        <f t="shared" ca="1" si="2"/>
        <v>44692</v>
      </c>
      <c r="D28" s="11">
        <f t="shared" si="6"/>
        <v>6743.9057547832672</v>
      </c>
      <c r="E28" s="11">
        <f t="shared" si="3"/>
        <v>3299.612419706772</v>
      </c>
      <c r="F28" s="11">
        <f t="shared" si="0"/>
        <v>3444.2933350764952</v>
      </c>
      <c r="G28" s="11">
        <f t="shared" si="4"/>
        <v>780622.02421900793</v>
      </c>
      <c r="H28" s="19">
        <f t="shared" si="1"/>
        <v>7901.8518518518504</v>
      </c>
      <c r="I28" s="19">
        <f t="shared" si="7"/>
        <v>3179.6296296296273</v>
      </c>
      <c r="J28" s="19">
        <f t="shared" si="5"/>
        <v>4722.2222222222226</v>
      </c>
      <c r="K28" s="19">
        <f t="shared" si="8"/>
        <v>750833.33333333279</v>
      </c>
      <c r="M28" s="23">
        <f>SUM($D$8:D28)</f>
        <v>141622.02085044858</v>
      </c>
      <c r="N28" s="23">
        <f>SUM($F$8:F28)</f>
        <v>69377.975780991954</v>
      </c>
      <c r="O28" s="23">
        <f>SUM($E$8:E28)</f>
        <v>72244.045069456653</v>
      </c>
      <c r="P28" s="23">
        <f>SUM($H$8:H28)</f>
        <v>170112.15277777775</v>
      </c>
      <c r="Q28" s="23">
        <f>SUM($J$8:J28)</f>
        <v>99166.666666666628</v>
      </c>
      <c r="R28" s="23">
        <f>SUM($I$8:I28)</f>
        <v>70945.48611111108</v>
      </c>
    </row>
    <row r="29" spans="3:18">
      <c r="C29" s="9">
        <f t="shared" ca="1" si="2"/>
        <v>44723</v>
      </c>
      <c r="D29" s="11">
        <f t="shared" si="6"/>
        <v>6743.9057547832672</v>
      </c>
      <c r="E29" s="11">
        <f t="shared" si="3"/>
        <v>3285.1176852549916</v>
      </c>
      <c r="F29" s="11">
        <f t="shared" si="0"/>
        <v>3458.7880695282756</v>
      </c>
      <c r="G29" s="11">
        <f t="shared" si="4"/>
        <v>777163.23614947964</v>
      </c>
      <c r="H29" s="19">
        <f t="shared" si="1"/>
        <v>7881.9791666666642</v>
      </c>
      <c r="I29" s="19">
        <f t="shared" si="7"/>
        <v>3159.7569444444421</v>
      </c>
      <c r="J29" s="19">
        <f t="shared" si="5"/>
        <v>4722.2222222222226</v>
      </c>
      <c r="K29" s="19">
        <f t="shared" si="8"/>
        <v>746111.11111111054</v>
      </c>
      <c r="M29" s="23">
        <f>SUM($D$8:D29)</f>
        <v>148365.92660523186</v>
      </c>
      <c r="N29" s="23">
        <f>SUM($F$8:F29)</f>
        <v>72836.763850520234</v>
      </c>
      <c r="O29" s="23">
        <f>SUM($E$8:E29)</f>
        <v>75529.162754711651</v>
      </c>
      <c r="P29" s="23">
        <f>SUM($H$8:H29)</f>
        <v>177994.13194444441</v>
      </c>
      <c r="Q29" s="23">
        <f>SUM($J$8:J29)</f>
        <v>103888.88888888885</v>
      </c>
      <c r="R29" s="23">
        <f>SUM($I$8:I29)</f>
        <v>74105.243055555518</v>
      </c>
    </row>
    <row r="30" spans="3:18">
      <c r="C30" s="9">
        <f t="shared" ca="1" si="2"/>
        <v>44753</v>
      </c>
      <c r="D30" s="11">
        <f t="shared" si="6"/>
        <v>6743.9057547832672</v>
      </c>
      <c r="E30" s="11">
        <f t="shared" si="3"/>
        <v>3270.56195212906</v>
      </c>
      <c r="F30" s="11">
        <f t="shared" si="0"/>
        <v>3473.3438026542071</v>
      </c>
      <c r="G30" s="11">
        <f t="shared" si="4"/>
        <v>773689.89234682545</v>
      </c>
      <c r="H30" s="19">
        <f t="shared" si="1"/>
        <v>7862.1064814814799</v>
      </c>
      <c r="I30" s="19">
        <f t="shared" si="7"/>
        <v>3139.8842592592569</v>
      </c>
      <c r="J30" s="19">
        <f t="shared" si="5"/>
        <v>4722.2222222222226</v>
      </c>
      <c r="K30" s="19">
        <f t="shared" si="8"/>
        <v>741388.88888888829</v>
      </c>
      <c r="M30" s="23">
        <f>SUM($D$8:D30)</f>
        <v>155109.83236001513</v>
      </c>
      <c r="N30" s="23">
        <f>SUM($F$8:F30)</f>
        <v>76310.107653174447</v>
      </c>
      <c r="O30" s="23">
        <f>SUM($E$8:E30)</f>
        <v>78799.724706840716</v>
      </c>
      <c r="P30" s="23">
        <f>SUM($H$8:H30)</f>
        <v>185856.2384259259</v>
      </c>
      <c r="Q30" s="23">
        <f>SUM($J$8:J30)</f>
        <v>108611.11111111107</v>
      </c>
      <c r="R30" s="23">
        <f>SUM($I$8:I30)</f>
        <v>77245.127314814774</v>
      </c>
    </row>
    <row r="31" spans="3:18">
      <c r="C31" s="9">
        <f t="shared" ca="1" si="2"/>
        <v>44784</v>
      </c>
      <c r="D31" s="11">
        <f t="shared" si="6"/>
        <v>6743.9057547832672</v>
      </c>
      <c r="E31" s="11">
        <f t="shared" si="3"/>
        <v>3255.9449636262234</v>
      </c>
      <c r="F31" s="11">
        <f t="shared" si="0"/>
        <v>3487.9607911570438</v>
      </c>
      <c r="G31" s="11">
        <f t="shared" si="4"/>
        <v>770201.93155566836</v>
      </c>
      <c r="H31" s="19">
        <f t="shared" si="1"/>
        <v>7842.2337962962938</v>
      </c>
      <c r="I31" s="19">
        <f t="shared" si="7"/>
        <v>3120.0115740740712</v>
      </c>
      <c r="J31" s="19">
        <f t="shared" si="5"/>
        <v>4722.2222222222226</v>
      </c>
      <c r="K31" s="19">
        <f t="shared" si="8"/>
        <v>736666.66666666605</v>
      </c>
      <c r="M31" s="23">
        <f>SUM($D$8:D31)</f>
        <v>161853.73811479841</v>
      </c>
      <c r="N31" s="23">
        <f>SUM($F$8:F31)</f>
        <v>79798.068444331497</v>
      </c>
      <c r="O31" s="23">
        <f>SUM($E$8:E31)</f>
        <v>82055.669670466945</v>
      </c>
      <c r="P31" s="23">
        <f>SUM($H$8:H31)</f>
        <v>193698.47222222219</v>
      </c>
      <c r="Q31" s="23">
        <f>SUM($J$8:J31)</f>
        <v>113333.33333333328</v>
      </c>
      <c r="R31" s="23">
        <f>SUM($I$8:I31)</f>
        <v>80365.138888888847</v>
      </c>
    </row>
    <row r="32" spans="3:18">
      <c r="C32" s="9">
        <f t="shared" ca="1" si="2"/>
        <v>44815</v>
      </c>
      <c r="D32" s="11">
        <f t="shared" si="6"/>
        <v>6743.9057547832672</v>
      </c>
      <c r="E32" s="11">
        <f t="shared" si="3"/>
        <v>3241.2664619634375</v>
      </c>
      <c r="F32" s="11">
        <f t="shared" si="0"/>
        <v>3502.6392928198297</v>
      </c>
      <c r="G32" s="11">
        <f t="shared" si="4"/>
        <v>766699.29226284858</v>
      </c>
      <c r="H32" s="19">
        <f t="shared" si="1"/>
        <v>7822.3611111111086</v>
      </c>
      <c r="I32" s="19">
        <f t="shared" si="7"/>
        <v>3100.138888888886</v>
      </c>
      <c r="J32" s="19">
        <f t="shared" si="5"/>
        <v>4722.2222222222226</v>
      </c>
      <c r="K32" s="19">
        <f t="shared" si="8"/>
        <v>731944.4444444438</v>
      </c>
      <c r="M32" s="23">
        <f>SUM($D$8:D32)</f>
        <v>168597.64386958169</v>
      </c>
      <c r="N32" s="23">
        <f>SUM($F$8:F32)</f>
        <v>83300.70773715133</v>
      </c>
      <c r="O32" s="23">
        <f>SUM($E$8:E32)</f>
        <v>85296.936132430375</v>
      </c>
      <c r="P32" s="23">
        <f>SUM($H$8:H32)</f>
        <v>201520.83333333328</v>
      </c>
      <c r="Q32" s="23">
        <f>SUM($J$8:J32)</f>
        <v>118055.5555555555</v>
      </c>
      <c r="R32" s="23">
        <f>SUM($I$8:I32)</f>
        <v>83465.277777777737</v>
      </c>
    </row>
    <row r="33" spans="3:18">
      <c r="C33" s="9">
        <f t="shared" ca="1" si="2"/>
        <v>44845</v>
      </c>
      <c r="D33" s="11">
        <f>IF(G32=0,0,$D$8)</f>
        <v>6743.9057547832672</v>
      </c>
      <c r="E33" s="11">
        <f t="shared" si="3"/>
        <v>3226.5261882728209</v>
      </c>
      <c r="F33" s="11">
        <f t="shared" si="0"/>
        <v>3517.3795665104462</v>
      </c>
      <c r="G33" s="11">
        <f t="shared" si="4"/>
        <v>763181.91269633814</v>
      </c>
      <c r="H33" s="19">
        <f t="shared" si="1"/>
        <v>7802.4884259259234</v>
      </c>
      <c r="I33" s="19">
        <f t="shared" si="7"/>
        <v>3080.2662037037007</v>
      </c>
      <c r="J33" s="19">
        <f t="shared" si="5"/>
        <v>4722.2222222222226</v>
      </c>
      <c r="K33" s="19">
        <f t="shared" si="8"/>
        <v>727222.22222222155</v>
      </c>
      <c r="M33" s="23">
        <f>SUM($D$8:D33)</f>
        <v>175341.54962436497</v>
      </c>
      <c r="N33" s="23">
        <f>SUM($F$8:F33)</f>
        <v>86818.08730366177</v>
      </c>
      <c r="O33" s="23">
        <f>SUM($E$8:E33)</f>
        <v>88523.462320703198</v>
      </c>
      <c r="P33" s="23">
        <f>SUM($H$8:H33)</f>
        <v>209323.32175925921</v>
      </c>
      <c r="Q33" s="23">
        <f>SUM($J$8:J33)</f>
        <v>122777.77777777772</v>
      </c>
      <c r="R33" s="23">
        <f>SUM($I$8:I33)</f>
        <v>86545.543981481431</v>
      </c>
    </row>
    <row r="34" spans="3:18">
      <c r="C34" s="9">
        <f t="shared" ca="1" si="2"/>
        <v>44876</v>
      </c>
      <c r="D34" s="11">
        <f t="shared" si="6"/>
        <v>6743.9057547832672</v>
      </c>
      <c r="E34" s="11">
        <f t="shared" si="3"/>
        <v>3211.7238825970894</v>
      </c>
      <c r="F34" s="11">
        <f t="shared" si="0"/>
        <v>3532.1818721861778</v>
      </c>
      <c r="G34" s="11">
        <f t="shared" si="4"/>
        <v>759649.73082415201</v>
      </c>
      <c r="H34" s="19">
        <f t="shared" si="1"/>
        <v>7782.6157407407381</v>
      </c>
      <c r="I34" s="19">
        <f t="shared" si="7"/>
        <v>3060.3935185185155</v>
      </c>
      <c r="J34" s="19">
        <f t="shared" si="5"/>
        <v>4722.2222222222226</v>
      </c>
      <c r="K34" s="19">
        <f t="shared" si="8"/>
        <v>722499.9999999993</v>
      </c>
      <c r="M34" s="23">
        <f>SUM($D$8:D34)</f>
        <v>182085.45537914825</v>
      </c>
      <c r="N34" s="23">
        <f>SUM($F$8:F34)</f>
        <v>90350.269175847949</v>
      </c>
      <c r="O34" s="23">
        <f>SUM($E$8:E34)</f>
        <v>91735.186203300284</v>
      </c>
      <c r="P34" s="23">
        <f>SUM($H$8:H34)</f>
        <v>217105.93749999994</v>
      </c>
      <c r="Q34" s="23">
        <f>SUM($J$8:J34)</f>
        <v>127499.99999999994</v>
      </c>
      <c r="R34" s="23">
        <f>SUM($I$8:I34)</f>
        <v>89605.937499999942</v>
      </c>
    </row>
    <row r="35" spans="3:18">
      <c r="C35" s="9">
        <f t="shared" ca="1" si="2"/>
        <v>44906</v>
      </c>
      <c r="D35" s="11">
        <f t="shared" si="6"/>
        <v>6743.9057547832672</v>
      </c>
      <c r="E35" s="11">
        <f t="shared" si="3"/>
        <v>3196.8592838849727</v>
      </c>
      <c r="F35" s="11">
        <f t="shared" si="0"/>
        <v>3547.0464708982945</v>
      </c>
      <c r="G35" s="11">
        <f t="shared" si="4"/>
        <v>756102.68435325369</v>
      </c>
      <c r="H35" s="19">
        <f t="shared" si="1"/>
        <v>7762.7430555555529</v>
      </c>
      <c r="I35" s="19">
        <f t="shared" si="7"/>
        <v>3040.5208333333303</v>
      </c>
      <c r="J35" s="19">
        <f t="shared" si="5"/>
        <v>4722.2222222222226</v>
      </c>
      <c r="K35" s="19">
        <f t="shared" si="8"/>
        <v>717777.77777777705</v>
      </c>
      <c r="M35" s="23">
        <f>SUM($D$8:D35)</f>
        <v>188829.36113393152</v>
      </c>
      <c r="N35" s="23">
        <f>SUM($F$8:F35)</f>
        <v>93897.31564674624</v>
      </c>
      <c r="O35" s="23">
        <f>SUM($E$8:E35)</f>
        <v>94932.045487185256</v>
      </c>
      <c r="P35" s="23">
        <f>SUM($H$8:H35)</f>
        <v>224868.6805555555</v>
      </c>
      <c r="Q35" s="23">
        <f>SUM($J$8:J35)</f>
        <v>132222.22222222216</v>
      </c>
      <c r="R35" s="23">
        <f>SUM($I$8:I35)</f>
        <v>92646.45833333327</v>
      </c>
    </row>
    <row r="36" spans="3:18">
      <c r="C36" s="9">
        <f t="shared" ca="1" si="2"/>
        <v>44937</v>
      </c>
      <c r="D36" s="11">
        <f t="shared" si="6"/>
        <v>6743.9057547832672</v>
      </c>
      <c r="E36" s="11">
        <f t="shared" si="3"/>
        <v>3181.9321299866092</v>
      </c>
      <c r="F36" s="11">
        <f t="shared" si="0"/>
        <v>3561.973624796658</v>
      </c>
      <c r="G36" s="11">
        <f t="shared" si="4"/>
        <v>752540.71072845708</v>
      </c>
      <c r="H36" s="19">
        <f t="shared" si="1"/>
        <v>7742.8703703703677</v>
      </c>
      <c r="I36" s="19">
        <f t="shared" si="7"/>
        <v>3020.6481481481451</v>
      </c>
      <c r="J36" s="19">
        <f t="shared" si="5"/>
        <v>4722.2222222222226</v>
      </c>
      <c r="K36" s="19">
        <f t="shared" si="8"/>
        <v>713055.55555555481</v>
      </c>
      <c r="M36" s="23">
        <f>SUM($D$8:D36)</f>
        <v>195573.2668887148</v>
      </c>
      <c r="N36" s="23">
        <f>SUM($F$8:F36)</f>
        <v>97459.289271542904</v>
      </c>
      <c r="O36" s="23">
        <f>SUM($E$8:E36)</f>
        <v>98113.977617171869</v>
      </c>
      <c r="P36" s="23">
        <f>SUM($H$8:H36)</f>
        <v>232611.55092592587</v>
      </c>
      <c r="Q36" s="23">
        <f>SUM($J$8:J36)</f>
        <v>136944.44444444438</v>
      </c>
      <c r="R36" s="23">
        <f>SUM($I$8:I36)</f>
        <v>95667.106481481416</v>
      </c>
    </row>
    <row r="37" spans="3:18">
      <c r="C37" s="9">
        <f t="shared" ca="1" si="2"/>
        <v>44968</v>
      </c>
      <c r="D37" s="11">
        <f t="shared" si="6"/>
        <v>6743.9057547832672</v>
      </c>
      <c r="E37" s="11">
        <f t="shared" si="3"/>
        <v>3166.9421576489235</v>
      </c>
      <c r="F37" s="11">
        <f t="shared" si="0"/>
        <v>3576.9635971343437</v>
      </c>
      <c r="G37" s="11">
        <f t="shared" si="4"/>
        <v>748963.74713132274</v>
      </c>
      <c r="H37" s="19">
        <f t="shared" si="1"/>
        <v>7722.9976851851825</v>
      </c>
      <c r="I37" s="19">
        <f t="shared" si="7"/>
        <v>3000.7754629629594</v>
      </c>
      <c r="J37" s="19">
        <f t="shared" si="5"/>
        <v>4722.2222222222226</v>
      </c>
      <c r="K37" s="19">
        <f t="shared" si="8"/>
        <v>708333.33333333256</v>
      </c>
      <c r="M37" s="23">
        <f>SUM($D$8:D37)</f>
        <v>202317.17264349808</v>
      </c>
      <c r="N37" s="23">
        <f>SUM($F$8:F37)</f>
        <v>101036.25286867724</v>
      </c>
      <c r="O37" s="23">
        <f>SUM($E$8:E37)</f>
        <v>101280.9197748208</v>
      </c>
      <c r="P37" s="23">
        <f>SUM($H$8:H37)</f>
        <v>240334.54861111107</v>
      </c>
      <c r="Q37" s="23">
        <f>SUM($J$8:J37)</f>
        <v>141666.6666666666</v>
      </c>
      <c r="R37" s="23">
        <f>SUM($I$8:I37)</f>
        <v>98667.88194444438</v>
      </c>
    </row>
    <row r="38" spans="3:18">
      <c r="C38" s="9">
        <f t="shared" ca="1" si="2"/>
        <v>44996</v>
      </c>
      <c r="D38" s="11">
        <f t="shared" si="6"/>
        <v>6743.9057547832672</v>
      </c>
      <c r="E38" s="11">
        <f t="shared" si="3"/>
        <v>3151.8891025109829</v>
      </c>
      <c r="F38" s="11">
        <f t="shared" si="0"/>
        <v>3592.0166522722843</v>
      </c>
      <c r="G38" s="11">
        <f t="shared" si="4"/>
        <v>745371.73047905043</v>
      </c>
      <c r="H38" s="19">
        <f t="shared" si="1"/>
        <v>7703.1249999999964</v>
      </c>
      <c r="I38" s="19">
        <f t="shared" si="7"/>
        <v>2980.9027777777742</v>
      </c>
      <c r="J38" s="19">
        <f t="shared" si="5"/>
        <v>4722.2222222222226</v>
      </c>
      <c r="K38" s="19">
        <f t="shared" si="8"/>
        <v>703611.11111111031</v>
      </c>
      <c r="M38" s="23">
        <f>SUM($D$8:D38)</f>
        <v>209061.07839828136</v>
      </c>
      <c r="N38" s="23">
        <f>SUM($F$8:F38)</f>
        <v>104628.26952094953</v>
      </c>
      <c r="O38" s="23">
        <f>SUM($E$8:E38)</f>
        <v>104432.80887733177</v>
      </c>
      <c r="P38" s="23">
        <f>SUM($H$8:H38)</f>
        <v>248037.67361111107</v>
      </c>
      <c r="Q38" s="23">
        <f>SUM($J$8:J38)</f>
        <v>146388.88888888882</v>
      </c>
      <c r="R38" s="23">
        <f>SUM($I$8:I38)</f>
        <v>101648.78472222216</v>
      </c>
    </row>
    <row r="39" spans="3:18">
      <c r="C39" s="9">
        <f t="shared" ca="1" si="2"/>
        <v>45027</v>
      </c>
      <c r="D39" s="11">
        <f t="shared" si="6"/>
        <v>6743.9057547832672</v>
      </c>
      <c r="E39" s="11">
        <f t="shared" si="3"/>
        <v>3136.7726990993369</v>
      </c>
      <c r="F39" s="11">
        <f t="shared" si="0"/>
        <v>3607.1330556839303</v>
      </c>
      <c r="G39" s="11">
        <f t="shared" si="4"/>
        <v>741764.5974233665</v>
      </c>
      <c r="H39" s="19">
        <f t="shared" si="1"/>
        <v>7683.2523148148121</v>
      </c>
      <c r="I39" s="19">
        <f t="shared" si="7"/>
        <v>2961.030092592589</v>
      </c>
      <c r="J39" s="19">
        <f t="shared" si="5"/>
        <v>4722.2222222222226</v>
      </c>
      <c r="K39" s="19">
        <f t="shared" si="8"/>
        <v>698888.88888888806</v>
      </c>
      <c r="M39" s="23">
        <f>SUM($D$8:D39)</f>
        <v>215804.98415306464</v>
      </c>
      <c r="N39" s="23">
        <f>SUM($F$8:F39)</f>
        <v>108235.40257663345</v>
      </c>
      <c r="O39" s="23">
        <f>SUM($E$8:E39)</f>
        <v>107569.58157643111</v>
      </c>
      <c r="P39" s="23">
        <f>SUM($H$8:H39)</f>
        <v>255720.92592592587</v>
      </c>
      <c r="Q39" s="23">
        <f>SUM($J$8:J39)</f>
        <v>151111.11111111104</v>
      </c>
      <c r="R39" s="23">
        <f>SUM($I$8:I39)</f>
        <v>104609.81481481474</v>
      </c>
    </row>
    <row r="40" spans="3:18">
      <c r="C40" s="9">
        <f t="shared" ca="1" si="2"/>
        <v>45057</v>
      </c>
      <c r="D40" s="11">
        <f t="shared" si="6"/>
        <v>6743.9057547832672</v>
      </c>
      <c r="E40" s="11">
        <f t="shared" si="3"/>
        <v>3121.5926808233339</v>
      </c>
      <c r="F40" s="11">
        <f t="shared" si="0"/>
        <v>3622.3130739599333</v>
      </c>
      <c r="G40" s="11">
        <f t="shared" si="4"/>
        <v>738142.2843494066</v>
      </c>
      <c r="H40" s="19">
        <f t="shared" si="1"/>
        <v>7663.3796296296259</v>
      </c>
      <c r="I40" s="19">
        <f t="shared" si="7"/>
        <v>2941.1574074074038</v>
      </c>
      <c r="J40" s="19">
        <f t="shared" si="5"/>
        <v>4722.2222222222226</v>
      </c>
      <c r="K40" s="19">
        <f t="shared" si="8"/>
        <v>694166.66666666581</v>
      </c>
      <c r="M40" s="23">
        <f>SUM($D$8:D40)</f>
        <v>222548.88990784792</v>
      </c>
      <c r="N40" s="23">
        <f>SUM($F$8:F40)</f>
        <v>111857.71565059338</v>
      </c>
      <c r="O40" s="23">
        <f>SUM($E$8:E40)</f>
        <v>110691.17425725445</v>
      </c>
      <c r="P40" s="23">
        <f>SUM($H$8:H40)</f>
        <v>263384.3055555555</v>
      </c>
      <c r="Q40" s="23">
        <f>SUM($J$8:J40)</f>
        <v>155833.33333333326</v>
      </c>
      <c r="R40" s="23">
        <f>SUM($I$8:I40)</f>
        <v>107550.97222222215</v>
      </c>
    </row>
    <row r="41" spans="3:18">
      <c r="C41" s="9">
        <f t="shared" ca="1" si="2"/>
        <v>45088</v>
      </c>
      <c r="D41" s="11">
        <f t="shared" si="6"/>
        <v>6743.9057547832672</v>
      </c>
      <c r="E41" s="11">
        <f t="shared" si="3"/>
        <v>3106.3487799704194</v>
      </c>
      <c r="F41" s="11">
        <f t="shared" si="0"/>
        <v>3637.5569748128478</v>
      </c>
      <c r="G41" s="11">
        <f t="shared" si="4"/>
        <v>734504.72737459373</v>
      </c>
      <c r="H41" s="19">
        <f t="shared" si="1"/>
        <v>7643.5069444444416</v>
      </c>
      <c r="I41" s="19">
        <f t="shared" si="7"/>
        <v>2921.2847222222185</v>
      </c>
      <c r="J41" s="19">
        <f t="shared" si="5"/>
        <v>4722.2222222222226</v>
      </c>
      <c r="K41" s="19">
        <f t="shared" si="8"/>
        <v>689444.44444444356</v>
      </c>
      <c r="M41" s="23">
        <f>SUM($D$8:D41)</f>
        <v>229292.79566263119</v>
      </c>
      <c r="N41" s="23">
        <f>SUM($F$8:F41)</f>
        <v>115495.27262540623</v>
      </c>
      <c r="O41" s="23">
        <f>SUM($E$8:E41)</f>
        <v>113797.52303722486</v>
      </c>
      <c r="P41" s="23">
        <f>SUM($H$8:H41)</f>
        <v>271027.81249999994</v>
      </c>
      <c r="Q41" s="23">
        <f>SUM($J$8:J41)</f>
        <v>160555.55555555547</v>
      </c>
      <c r="R41" s="23">
        <f>SUM($I$8:I41)</f>
        <v>110472.25694444437</v>
      </c>
    </row>
    <row r="42" spans="3:18">
      <c r="C42" s="9">
        <f t="shared" ca="1" si="2"/>
        <v>45118</v>
      </c>
      <c r="D42" s="11">
        <f t="shared" si="6"/>
        <v>6743.9057547832672</v>
      </c>
      <c r="E42" s="11">
        <f t="shared" si="3"/>
        <v>3091.0407277014151</v>
      </c>
      <c r="F42" s="11">
        <f t="shared" si="0"/>
        <v>3652.8650270818521</v>
      </c>
      <c r="G42" s="11">
        <f t="shared" si="4"/>
        <v>730851.86234751192</v>
      </c>
      <c r="H42" s="19">
        <f t="shared" si="1"/>
        <v>7623.6342592592555</v>
      </c>
      <c r="I42" s="19">
        <f t="shared" si="7"/>
        <v>2901.4120370370333</v>
      </c>
      <c r="J42" s="19">
        <f t="shared" si="5"/>
        <v>4722.2222222222226</v>
      </c>
      <c r="K42" s="19">
        <f t="shared" si="8"/>
        <v>684722.22222222132</v>
      </c>
      <c r="M42" s="23">
        <f>SUM($D$8:D42)</f>
        <v>236036.70141741447</v>
      </c>
      <c r="N42" s="23">
        <f>SUM($F$8:F42)</f>
        <v>119148.13765248808</v>
      </c>
      <c r="O42" s="23">
        <f>SUM($E$8:E42)</f>
        <v>116888.56376492628</v>
      </c>
      <c r="P42" s="23">
        <f>SUM($H$8:H42)</f>
        <v>278651.44675925921</v>
      </c>
      <c r="Q42" s="23">
        <f>SUM($J$8:J42)</f>
        <v>165277.77777777769</v>
      </c>
      <c r="R42" s="23">
        <f>SUM($I$8:I42)</f>
        <v>113373.6689814814</v>
      </c>
    </row>
    <row r="43" spans="3:18">
      <c r="C43" s="9">
        <f t="shared" ca="1" si="2"/>
        <v>45149</v>
      </c>
      <c r="D43" s="11">
        <f t="shared" si="6"/>
        <v>6743.9057547832672</v>
      </c>
      <c r="E43" s="11">
        <f t="shared" si="3"/>
        <v>3075.6682540457791</v>
      </c>
      <c r="F43" s="11">
        <f t="shared" si="0"/>
        <v>3668.2375007374881</v>
      </c>
      <c r="G43" s="11">
        <f t="shared" si="4"/>
        <v>727183.62484677439</v>
      </c>
      <c r="H43" s="19">
        <f t="shared" si="1"/>
        <v>7603.7615740740703</v>
      </c>
      <c r="I43" s="19">
        <f t="shared" si="7"/>
        <v>2881.5393518518476</v>
      </c>
      <c r="J43" s="19">
        <f t="shared" si="5"/>
        <v>4722.2222222222226</v>
      </c>
      <c r="K43" s="19">
        <f t="shared" si="8"/>
        <v>679999.99999999907</v>
      </c>
      <c r="M43" s="23">
        <f>SUM($D$8:D43)</f>
        <v>242780.60717219775</v>
      </c>
      <c r="N43" s="23">
        <f>SUM($F$8:F43)</f>
        <v>122816.37515322557</v>
      </c>
      <c r="O43" s="23">
        <f>SUM($E$8:E43)</f>
        <v>119964.23201897206</v>
      </c>
      <c r="P43" s="23">
        <f>SUM($H$8:H43)</f>
        <v>286255.20833333326</v>
      </c>
      <c r="Q43" s="23">
        <f>SUM($J$8:J43)</f>
        <v>169999.99999999991</v>
      </c>
      <c r="R43" s="23">
        <f>SUM($I$8:I43)</f>
        <v>116255.20833333326</v>
      </c>
    </row>
    <row r="44" spans="3:18">
      <c r="C44" s="9">
        <f t="shared" ca="1" si="2"/>
        <v>45180</v>
      </c>
      <c r="D44" s="11">
        <f t="shared" si="6"/>
        <v>6743.9057547832672</v>
      </c>
      <c r="E44" s="11">
        <f t="shared" si="3"/>
        <v>3060.2310878968419</v>
      </c>
      <c r="F44" s="11">
        <f t="shared" si="0"/>
        <v>3683.6746668864253</v>
      </c>
      <c r="G44" s="11">
        <f t="shared" si="4"/>
        <v>723499.95017988794</v>
      </c>
      <c r="H44" s="19">
        <f t="shared" si="1"/>
        <v>7583.888888888885</v>
      </c>
      <c r="I44" s="19">
        <f t="shared" si="7"/>
        <v>2861.6666666666624</v>
      </c>
      <c r="J44" s="19">
        <f t="shared" si="5"/>
        <v>4722.2222222222226</v>
      </c>
      <c r="K44" s="19">
        <f t="shared" si="8"/>
        <v>675277.77777777682</v>
      </c>
      <c r="M44" s="23">
        <f>SUM($D$8:D44)</f>
        <v>249524.51292698103</v>
      </c>
      <c r="N44" s="23">
        <f>SUM($F$8:F44)</f>
        <v>126500.04982011199</v>
      </c>
      <c r="O44" s="23">
        <f>SUM($E$8:E44)</f>
        <v>123024.46310686891</v>
      </c>
      <c r="P44" s="23">
        <f>SUM($H$8:H44)</f>
        <v>293839.09722222213</v>
      </c>
      <c r="Q44" s="23">
        <f>SUM($J$8:J44)</f>
        <v>174722.22222222213</v>
      </c>
      <c r="R44" s="23">
        <f>SUM($I$8:I44)</f>
        <v>119116.87499999991</v>
      </c>
    </row>
    <row r="45" spans="3:18">
      <c r="C45" s="9">
        <f t="shared" ca="1" si="2"/>
        <v>45210</v>
      </c>
      <c r="D45" s="11">
        <f t="shared" si="6"/>
        <v>6743.9057547832672</v>
      </c>
      <c r="E45" s="11">
        <f t="shared" si="3"/>
        <v>3044.7289570070284</v>
      </c>
      <c r="F45" s="11">
        <f t="shared" si="0"/>
        <v>3699.1767977762388</v>
      </c>
      <c r="G45" s="11">
        <f t="shared" si="4"/>
        <v>719800.77338211169</v>
      </c>
      <c r="H45" s="19">
        <f t="shared" si="1"/>
        <v>7564.0162037036998</v>
      </c>
      <c r="I45" s="19">
        <f t="shared" si="7"/>
        <v>2841.7939814814772</v>
      </c>
      <c r="J45" s="19">
        <f t="shared" si="5"/>
        <v>4722.2222222222226</v>
      </c>
      <c r="K45" s="19">
        <f t="shared" si="8"/>
        <v>670555.55555555457</v>
      </c>
      <c r="M45" s="23">
        <f>SUM($D$8:D45)</f>
        <v>256268.41868176431</v>
      </c>
      <c r="N45" s="23">
        <f>SUM($F$8:F45)</f>
        <v>130199.22661788823</v>
      </c>
      <c r="O45" s="23">
        <f>SUM($E$8:E45)</f>
        <v>126069.19206387593</v>
      </c>
      <c r="P45" s="23">
        <f>SUM($H$8:H45)</f>
        <v>301403.11342592584</v>
      </c>
      <c r="Q45" s="23">
        <f>SUM($J$8:J45)</f>
        <v>179444.44444444435</v>
      </c>
      <c r="R45" s="23">
        <f>SUM($I$8:I45)</f>
        <v>121958.66898148139</v>
      </c>
    </row>
    <row r="46" spans="3:18">
      <c r="C46" s="9">
        <f t="shared" ca="1" si="2"/>
        <v>45241</v>
      </c>
      <c r="D46" s="11">
        <f t="shared" si="6"/>
        <v>6743.9057547832672</v>
      </c>
      <c r="E46" s="11">
        <f t="shared" si="3"/>
        <v>3029.1615879830533</v>
      </c>
      <c r="F46" s="11">
        <f t="shared" si="0"/>
        <v>3714.7441668002139</v>
      </c>
      <c r="G46" s="11">
        <f t="shared" si="4"/>
        <v>716086.02921531152</v>
      </c>
      <c r="H46" s="19">
        <f t="shared" si="1"/>
        <v>7544.1435185185146</v>
      </c>
      <c r="I46" s="19">
        <f t="shared" si="7"/>
        <v>2821.921296296292</v>
      </c>
      <c r="J46" s="19">
        <f t="shared" si="5"/>
        <v>4722.2222222222226</v>
      </c>
      <c r="K46" s="19">
        <f t="shared" si="8"/>
        <v>665833.33333333232</v>
      </c>
      <c r="M46" s="23">
        <f>SUM($D$8:D46)</f>
        <v>263012.32443654758</v>
      </c>
      <c r="N46" s="23">
        <f>SUM($F$8:F46)</f>
        <v>133913.97078468843</v>
      </c>
      <c r="O46" s="23">
        <f>SUM($E$8:E46)</f>
        <v>129098.35365185898</v>
      </c>
      <c r="P46" s="23">
        <f>SUM($H$8:H46)</f>
        <v>308947.25694444438</v>
      </c>
      <c r="Q46" s="23">
        <f>SUM($J$8:J46)</f>
        <v>184166.66666666657</v>
      </c>
      <c r="R46" s="23">
        <f>SUM($I$8:I46)</f>
        <v>124780.59027777768</v>
      </c>
    </row>
    <row r="47" spans="3:18">
      <c r="C47" s="9">
        <f t="shared" ca="1" si="2"/>
        <v>45271</v>
      </c>
      <c r="D47" s="11">
        <f t="shared" si="6"/>
        <v>6743.9057547832672</v>
      </c>
      <c r="E47" s="11">
        <f t="shared" si="3"/>
        <v>3013.5287062811026</v>
      </c>
      <c r="F47" s="11">
        <f t="shared" si="0"/>
        <v>3730.3770485021646</v>
      </c>
      <c r="G47" s="11">
        <f t="shared" si="4"/>
        <v>712355.6521668093</v>
      </c>
      <c r="H47" s="19">
        <f t="shared" si="1"/>
        <v>7524.2708333333294</v>
      </c>
      <c r="I47" s="19">
        <f t="shared" si="7"/>
        <v>2802.0486111111068</v>
      </c>
      <c r="J47" s="19">
        <f t="shared" si="5"/>
        <v>4722.2222222222226</v>
      </c>
      <c r="K47" s="19">
        <f t="shared" si="8"/>
        <v>661111.11111111008</v>
      </c>
      <c r="M47" s="23">
        <f>SUM($D$8:D47)</f>
        <v>269756.23019133083</v>
      </c>
      <c r="N47" s="23">
        <f>SUM($F$8:F47)</f>
        <v>137644.34783319058</v>
      </c>
      <c r="O47" s="23">
        <f>SUM($E$8:E47)</f>
        <v>132111.88235814008</v>
      </c>
      <c r="P47" s="23">
        <f>SUM($H$8:H47)</f>
        <v>316471.52777777769</v>
      </c>
      <c r="Q47" s="23">
        <f>SUM($J$8:J47)</f>
        <v>188888.88888888879</v>
      </c>
      <c r="R47" s="23">
        <f>SUM($I$8:I47)</f>
        <v>127582.63888888879</v>
      </c>
    </row>
    <row r="48" spans="3:18">
      <c r="C48" s="9">
        <f t="shared" ca="1" si="2"/>
        <v>45302</v>
      </c>
      <c r="D48" s="11">
        <f t="shared" si="6"/>
        <v>6743.9057547832672</v>
      </c>
      <c r="E48" s="11">
        <f t="shared" si="3"/>
        <v>2997.8300362019891</v>
      </c>
      <c r="F48" s="11">
        <f t="shared" si="0"/>
        <v>3746.0757185812781</v>
      </c>
      <c r="G48" s="11">
        <f t="shared" si="4"/>
        <v>708609.57644822798</v>
      </c>
      <c r="H48" s="19">
        <f t="shared" si="1"/>
        <v>7504.3981481481442</v>
      </c>
      <c r="I48" s="19">
        <f t="shared" si="7"/>
        <v>2782.1759259259215</v>
      </c>
      <c r="J48" s="19">
        <f t="shared" si="5"/>
        <v>4722.2222222222226</v>
      </c>
      <c r="K48" s="19">
        <f t="shared" si="8"/>
        <v>656388.88888888783</v>
      </c>
      <c r="M48" s="23">
        <f>SUM($D$8:D48)</f>
        <v>276500.13594611408</v>
      </c>
      <c r="N48" s="23">
        <f>SUM($F$8:F48)</f>
        <v>141390.42355177185</v>
      </c>
      <c r="O48" s="23">
        <f>SUM($E$8:E48)</f>
        <v>135109.71239434206</v>
      </c>
      <c r="P48" s="23">
        <f>SUM($H$8:H48)</f>
        <v>323975.92592592584</v>
      </c>
      <c r="Q48" s="23">
        <f>SUM($J$8:J48)</f>
        <v>193611.11111111101</v>
      </c>
      <c r="R48" s="23">
        <f>SUM($I$8:I48)</f>
        <v>130364.81481481472</v>
      </c>
    </row>
    <row r="49" spans="3:18">
      <c r="C49" s="9">
        <f t="shared" ca="1" si="2"/>
        <v>45333</v>
      </c>
      <c r="D49" s="11">
        <f t="shared" si="6"/>
        <v>6743.9057547832672</v>
      </c>
      <c r="E49" s="11">
        <f t="shared" si="3"/>
        <v>2982.0653008862923</v>
      </c>
      <c r="F49" s="11">
        <f t="shared" si="0"/>
        <v>3761.8404538969749</v>
      </c>
      <c r="G49" s="11">
        <f t="shared" si="4"/>
        <v>704847.73599433096</v>
      </c>
      <c r="H49" s="19">
        <f t="shared" si="1"/>
        <v>7484.525462962958</v>
      </c>
      <c r="I49" s="19">
        <f t="shared" si="7"/>
        <v>2762.3032407407359</v>
      </c>
      <c r="J49" s="19">
        <f t="shared" si="5"/>
        <v>4722.2222222222226</v>
      </c>
      <c r="K49" s="19">
        <f t="shared" si="8"/>
        <v>651666.66666666558</v>
      </c>
      <c r="M49" s="23">
        <f>SUM($D$8:D49)</f>
        <v>283244.04170089733</v>
      </c>
      <c r="N49" s="23">
        <f>SUM($F$8:F49)</f>
        <v>145152.26400566881</v>
      </c>
      <c r="O49" s="23">
        <f>SUM($E$8:E49)</f>
        <v>138091.77769522835</v>
      </c>
      <c r="P49" s="23">
        <f>SUM($H$8:H49)</f>
        <v>331460.45138888882</v>
      </c>
      <c r="Q49" s="23">
        <f>SUM($J$8:J49)</f>
        <v>198333.33333333323</v>
      </c>
      <c r="R49" s="23">
        <f>SUM($I$8:I49)</f>
        <v>133127.11805555545</v>
      </c>
    </row>
    <row r="50" spans="3:18">
      <c r="C50" s="9">
        <f t="shared" ca="1" si="2"/>
        <v>45362</v>
      </c>
      <c r="D50" s="11">
        <f t="shared" si="6"/>
        <v>6743.9057547832672</v>
      </c>
      <c r="E50" s="11">
        <f t="shared" si="3"/>
        <v>2966.2342223094761</v>
      </c>
      <c r="F50" s="11">
        <f t="shared" si="0"/>
        <v>3777.6715324737911</v>
      </c>
      <c r="G50" s="11">
        <f t="shared" si="4"/>
        <v>701070.0644618572</v>
      </c>
      <c r="H50" s="19">
        <f t="shared" si="1"/>
        <v>7464.6527777777737</v>
      </c>
      <c r="I50" s="19">
        <f t="shared" si="7"/>
        <v>2742.4305555555507</v>
      </c>
      <c r="J50" s="19">
        <f t="shared" si="5"/>
        <v>4722.2222222222226</v>
      </c>
      <c r="K50" s="19">
        <f t="shared" si="8"/>
        <v>646944.44444444333</v>
      </c>
      <c r="M50" s="23">
        <f>SUM($D$8:D50)</f>
        <v>289987.94745568058</v>
      </c>
      <c r="N50" s="23">
        <f>SUM($F$8:F50)</f>
        <v>148929.9355381426</v>
      </c>
      <c r="O50" s="23">
        <f>SUM($E$8:E50)</f>
        <v>141058.01191753783</v>
      </c>
      <c r="P50" s="23">
        <f>SUM($H$8:H50)</f>
        <v>338925.10416666657</v>
      </c>
      <c r="Q50" s="23">
        <f>SUM($J$8:J50)</f>
        <v>203055.55555555545</v>
      </c>
      <c r="R50" s="23">
        <f>SUM($I$8:I50)</f>
        <v>135869.54861111101</v>
      </c>
    </row>
    <row r="51" spans="3:18">
      <c r="C51" s="9">
        <f t="shared" ca="1" si="2"/>
        <v>45393</v>
      </c>
      <c r="D51" s="11">
        <f t="shared" si="6"/>
        <v>6743.9057547832672</v>
      </c>
      <c r="E51" s="11">
        <f t="shared" si="3"/>
        <v>2950.3365212769822</v>
      </c>
      <c r="F51" s="11">
        <f t="shared" si="0"/>
        <v>3793.5692335062849</v>
      </c>
      <c r="G51" s="11">
        <f t="shared" si="4"/>
        <v>697276.49522835086</v>
      </c>
      <c r="H51" s="19">
        <f t="shared" si="1"/>
        <v>7444.7800925925876</v>
      </c>
      <c r="I51" s="19">
        <f t="shared" si="7"/>
        <v>2722.5578703703654</v>
      </c>
      <c r="J51" s="19">
        <f t="shared" si="5"/>
        <v>4722.2222222222226</v>
      </c>
      <c r="K51" s="19">
        <f t="shared" si="8"/>
        <v>642222.22222222108</v>
      </c>
      <c r="M51" s="23">
        <f>SUM($D$8:D51)</f>
        <v>296731.85321046383</v>
      </c>
      <c r="N51" s="23">
        <f>SUM($F$8:F51)</f>
        <v>152723.50477164888</v>
      </c>
      <c r="O51" s="23">
        <f>SUM($E$8:E51)</f>
        <v>144008.34843881481</v>
      </c>
      <c r="P51" s="23">
        <f>SUM($H$8:H51)</f>
        <v>346369.88425925915</v>
      </c>
      <c r="Q51" s="23">
        <f>SUM($J$8:J51)</f>
        <v>207777.77777777766</v>
      </c>
      <c r="R51" s="23">
        <f>SUM($I$8:I51)</f>
        <v>138592.10648148137</v>
      </c>
    </row>
    <row r="52" spans="3:18">
      <c r="C52" s="9">
        <f t="shared" ca="1" si="2"/>
        <v>45423</v>
      </c>
      <c r="D52" s="11">
        <f t="shared" si="6"/>
        <v>6743.9057547832672</v>
      </c>
      <c r="E52" s="11">
        <f t="shared" si="3"/>
        <v>2934.3719174193097</v>
      </c>
      <c r="F52" s="11">
        <f t="shared" si="0"/>
        <v>3809.5338373639574</v>
      </c>
      <c r="G52" s="11">
        <f t="shared" si="4"/>
        <v>693466.96139098692</v>
      </c>
      <c r="H52" s="19">
        <f t="shared" si="1"/>
        <v>7424.9074074074033</v>
      </c>
      <c r="I52" s="19">
        <f t="shared" si="7"/>
        <v>2702.6851851851802</v>
      </c>
      <c r="J52" s="19">
        <f t="shared" si="5"/>
        <v>4722.2222222222226</v>
      </c>
      <c r="K52" s="19">
        <f t="shared" si="8"/>
        <v>637499.99999999884</v>
      </c>
      <c r="M52" s="23">
        <f>SUM($D$8:D52)</f>
        <v>303475.75896524708</v>
      </c>
      <c r="N52" s="23">
        <f>SUM($F$8:F52)</f>
        <v>156533.03860901284</v>
      </c>
      <c r="O52" s="23">
        <f>SUM($E$8:E52)</f>
        <v>146942.72035623412</v>
      </c>
      <c r="P52" s="23">
        <f>SUM($H$8:H52)</f>
        <v>353794.79166666657</v>
      </c>
      <c r="Q52" s="23">
        <f>SUM($J$8:J52)</f>
        <v>212499.99999999988</v>
      </c>
      <c r="R52" s="23">
        <f>SUM($I$8:I52)</f>
        <v>141294.79166666654</v>
      </c>
    </row>
    <row r="53" spans="3:18">
      <c r="C53" s="9">
        <f t="shared" ca="1" si="2"/>
        <v>45454</v>
      </c>
      <c r="D53" s="11">
        <f t="shared" si="6"/>
        <v>6743.9057547832672</v>
      </c>
      <c r="E53" s="11">
        <f t="shared" si="3"/>
        <v>2918.3401291870696</v>
      </c>
      <c r="F53" s="11">
        <f t="shared" si="0"/>
        <v>3825.5656255961976</v>
      </c>
      <c r="G53" s="11">
        <f t="shared" si="4"/>
        <v>689641.39576539071</v>
      </c>
      <c r="H53" s="19">
        <f t="shared" si="1"/>
        <v>7405.0347222222172</v>
      </c>
      <c r="I53" s="19">
        <f t="shared" si="7"/>
        <v>2682.812499999995</v>
      </c>
      <c r="J53" s="19">
        <f t="shared" si="5"/>
        <v>4722.2222222222226</v>
      </c>
      <c r="K53" s="19">
        <f t="shared" si="8"/>
        <v>632777.77777777659</v>
      </c>
      <c r="M53" s="23">
        <f>SUM($D$8:D53)</f>
        <v>310219.66472003033</v>
      </c>
      <c r="N53" s="23">
        <f>SUM($F$8:F53)</f>
        <v>160358.60423460905</v>
      </c>
      <c r="O53" s="23">
        <f>SUM($E$8:E53)</f>
        <v>149861.06048542119</v>
      </c>
      <c r="P53" s="23">
        <f>SUM($H$8:H53)</f>
        <v>361199.82638888876</v>
      </c>
      <c r="Q53" s="23">
        <f>SUM($J$8:J53)</f>
        <v>217222.2222222221</v>
      </c>
      <c r="R53" s="23">
        <f>SUM($I$8:I53)</f>
        <v>143977.60416666654</v>
      </c>
    </row>
    <row r="54" spans="3:18">
      <c r="C54" s="9">
        <f t="shared" ca="1" si="2"/>
        <v>45484</v>
      </c>
      <c r="D54" s="11">
        <f t="shared" si="6"/>
        <v>6743.9057547832672</v>
      </c>
      <c r="E54" s="11">
        <f t="shared" si="3"/>
        <v>2902.240873846019</v>
      </c>
      <c r="F54" s="11">
        <f t="shared" si="0"/>
        <v>3841.6648809372482</v>
      </c>
      <c r="G54" s="11">
        <f t="shared" si="4"/>
        <v>685799.73088445351</v>
      </c>
      <c r="H54" s="19">
        <f t="shared" si="1"/>
        <v>7385.1620370370329</v>
      </c>
      <c r="I54" s="19">
        <f t="shared" si="7"/>
        <v>2662.9398148148098</v>
      </c>
      <c r="J54" s="19">
        <f t="shared" si="5"/>
        <v>4722.2222222222226</v>
      </c>
      <c r="K54" s="19">
        <f t="shared" si="8"/>
        <v>628055.55555555434</v>
      </c>
      <c r="M54" s="23">
        <f>SUM($D$8:D54)</f>
        <v>316963.57047481358</v>
      </c>
      <c r="N54" s="23">
        <f>SUM($F$8:F54)</f>
        <v>164200.26911554631</v>
      </c>
      <c r="O54" s="23">
        <f>SUM($E$8:E54)</f>
        <v>152763.30135926721</v>
      </c>
      <c r="P54" s="23">
        <f>SUM($H$8:H54)</f>
        <v>368584.98842592578</v>
      </c>
      <c r="Q54" s="23">
        <f>SUM($J$8:J54)</f>
        <v>221944.44444444432</v>
      </c>
      <c r="R54" s="23">
        <f>SUM($I$8:I54)</f>
        <v>146640.54398148134</v>
      </c>
    </row>
    <row r="55" spans="3:18">
      <c r="C55" s="9">
        <f t="shared" ca="1" si="2"/>
        <v>45515</v>
      </c>
      <c r="D55" s="11">
        <f t="shared" si="6"/>
        <v>6743.9057547832672</v>
      </c>
      <c r="E55" s="11">
        <f t="shared" si="3"/>
        <v>2886.0738674720751</v>
      </c>
      <c r="F55" s="11">
        <f t="shared" si="0"/>
        <v>3857.8318873111921</v>
      </c>
      <c r="G55" s="11">
        <f t="shared" si="4"/>
        <v>681941.89899714233</v>
      </c>
      <c r="H55" s="19">
        <f t="shared" si="1"/>
        <v>7365.2893518518467</v>
      </c>
      <c r="I55" s="19">
        <f t="shared" si="7"/>
        <v>2643.0671296296241</v>
      </c>
      <c r="J55" s="19">
        <f t="shared" si="5"/>
        <v>4722.2222222222226</v>
      </c>
      <c r="K55" s="19">
        <f t="shared" si="8"/>
        <v>623333.33333333209</v>
      </c>
      <c r="M55" s="23">
        <f>SUM($D$8:D55)</f>
        <v>323707.47622959682</v>
      </c>
      <c r="N55" s="23">
        <f>SUM($F$8:F55)</f>
        <v>168058.1010028575</v>
      </c>
      <c r="O55" s="23">
        <f>SUM($E$8:E55)</f>
        <v>155649.37522673927</v>
      </c>
      <c r="P55" s="23">
        <f>SUM($H$8:H55)</f>
        <v>375950.27777777764</v>
      </c>
      <c r="Q55" s="23">
        <f>SUM($J$8:J55)</f>
        <v>226666.66666666654</v>
      </c>
      <c r="R55" s="23">
        <f>SUM($I$8:I55)</f>
        <v>149283.61111111098</v>
      </c>
    </row>
    <row r="56" spans="3:18">
      <c r="C56" s="9">
        <f t="shared" ca="1" si="2"/>
        <v>45546</v>
      </c>
      <c r="D56" s="11">
        <f t="shared" si="6"/>
        <v>6743.9057547832672</v>
      </c>
      <c r="E56" s="11">
        <f t="shared" si="3"/>
        <v>2869.8388249463069</v>
      </c>
      <c r="F56" s="11">
        <f t="shared" si="0"/>
        <v>3874.0669298369603</v>
      </c>
      <c r="G56" s="11">
        <f t="shared" si="4"/>
        <v>678067.83206730534</v>
      </c>
      <c r="H56" s="19">
        <f t="shared" si="1"/>
        <v>7345.4166666666615</v>
      </c>
      <c r="I56" s="19">
        <f t="shared" si="7"/>
        <v>2623.1944444444389</v>
      </c>
      <c r="J56" s="19">
        <f t="shared" si="5"/>
        <v>4722.2222222222226</v>
      </c>
      <c r="K56" s="19">
        <f t="shared" si="8"/>
        <v>618611.11111110984</v>
      </c>
      <c r="M56" s="23">
        <f>SUM($D$8:D56)</f>
        <v>330451.38198438007</v>
      </c>
      <c r="N56" s="23">
        <f>SUM($F$8:F56)</f>
        <v>171932.16793269446</v>
      </c>
      <c r="O56" s="23">
        <f>SUM($E$8:E56)</f>
        <v>158519.21405168559</v>
      </c>
      <c r="P56" s="23">
        <f>SUM($H$8:H56)</f>
        <v>383295.69444444432</v>
      </c>
      <c r="Q56" s="23">
        <f>SUM($J$8:J56)</f>
        <v>231388.88888888876</v>
      </c>
      <c r="R56" s="23">
        <f>SUM($I$8:I56)</f>
        <v>151906.80555555542</v>
      </c>
    </row>
    <row r="57" spans="3:18">
      <c r="C57" s="9">
        <f t="shared" ca="1" si="2"/>
        <v>45576</v>
      </c>
      <c r="D57" s="11">
        <f t="shared" si="6"/>
        <v>6743.9057547832672</v>
      </c>
      <c r="E57" s="11">
        <f t="shared" si="3"/>
        <v>2853.5354599499096</v>
      </c>
      <c r="F57" s="11">
        <f t="shared" si="0"/>
        <v>3890.3702948333575</v>
      </c>
      <c r="G57" s="11">
        <f t="shared" si="4"/>
        <v>674177.46177247202</v>
      </c>
      <c r="H57" s="19">
        <f t="shared" si="1"/>
        <v>7325.5439814814763</v>
      </c>
      <c r="I57" s="19">
        <f t="shared" si="7"/>
        <v>2603.3217592592537</v>
      </c>
      <c r="J57" s="19">
        <f t="shared" si="5"/>
        <v>4722.2222222222226</v>
      </c>
      <c r="K57" s="19">
        <f t="shared" si="8"/>
        <v>613888.8888888876</v>
      </c>
      <c r="M57" s="23">
        <f>SUM($D$8:D57)</f>
        <v>337195.28773916332</v>
      </c>
      <c r="N57" s="23">
        <f>SUM($F$8:F57)</f>
        <v>175822.53822752781</v>
      </c>
      <c r="O57" s="23">
        <f>SUM($E$8:E57)</f>
        <v>161372.74951163548</v>
      </c>
      <c r="P57" s="23">
        <f>SUM($H$8:H57)</f>
        <v>390621.23842592578</v>
      </c>
      <c r="Q57" s="23">
        <f>SUM($J$8:J57)</f>
        <v>236111.11111111098</v>
      </c>
      <c r="R57" s="23">
        <f>SUM($I$8:I57)</f>
        <v>154510.12731481466</v>
      </c>
    </row>
    <row r="58" spans="3:18">
      <c r="C58" s="9">
        <f t="shared" ca="1" si="2"/>
        <v>45607</v>
      </c>
      <c r="D58" s="11">
        <f t="shared" si="6"/>
        <v>6743.9057547832672</v>
      </c>
      <c r="E58" s="11">
        <f t="shared" si="3"/>
        <v>2837.1634849591528</v>
      </c>
      <c r="F58" s="11">
        <f t="shared" si="0"/>
        <v>3906.7422698241144</v>
      </c>
      <c r="G58" s="11">
        <f t="shared" si="4"/>
        <v>670270.71950264787</v>
      </c>
      <c r="H58" s="19">
        <f t="shared" si="1"/>
        <v>7305.6712962962911</v>
      </c>
      <c r="I58" s="19">
        <f t="shared" si="7"/>
        <v>2583.4490740740684</v>
      </c>
      <c r="J58" s="19">
        <f t="shared" si="5"/>
        <v>4722.2222222222226</v>
      </c>
      <c r="K58" s="19">
        <f t="shared" si="8"/>
        <v>609166.66666666535</v>
      </c>
      <c r="M58" s="23">
        <f>SUM($D$8:D58)</f>
        <v>343939.19349394657</v>
      </c>
      <c r="N58" s="23">
        <f>SUM($F$8:F58)</f>
        <v>179729.28049735192</v>
      </c>
      <c r="O58" s="23">
        <f>SUM($E$8:E58)</f>
        <v>164209.91299659465</v>
      </c>
      <c r="P58" s="23">
        <f>SUM($H$8:H58)</f>
        <v>397926.90972222207</v>
      </c>
      <c r="Q58" s="23">
        <f>SUM($J$8:J58)</f>
        <v>240833.3333333332</v>
      </c>
      <c r="R58" s="23">
        <f>SUM($I$8:I58)</f>
        <v>157093.57638888873</v>
      </c>
    </row>
    <row r="59" spans="3:18">
      <c r="C59" s="9">
        <f t="shared" ca="1" si="2"/>
        <v>45637</v>
      </c>
      <c r="D59" s="11">
        <f t="shared" si="6"/>
        <v>6743.9057547832672</v>
      </c>
      <c r="E59" s="11">
        <f t="shared" si="3"/>
        <v>2820.7226112403096</v>
      </c>
      <c r="F59" s="11">
        <f t="shared" si="0"/>
        <v>3923.1831435429576</v>
      </c>
      <c r="G59" s="11">
        <f t="shared" si="4"/>
        <v>666347.53635910491</v>
      </c>
      <c r="H59" s="19">
        <f t="shared" si="1"/>
        <v>7285.7986111111059</v>
      </c>
      <c r="I59" s="19">
        <f t="shared" si="7"/>
        <v>2563.5763888888832</v>
      </c>
      <c r="J59" s="19">
        <f t="shared" si="5"/>
        <v>4722.2222222222226</v>
      </c>
      <c r="K59" s="19">
        <f t="shared" si="8"/>
        <v>604444.4444444431</v>
      </c>
      <c r="M59" s="23">
        <f>SUM($D$8:D59)</f>
        <v>350683.09924872982</v>
      </c>
      <c r="N59" s="23">
        <f>SUM($F$8:F59)</f>
        <v>183652.46364089489</v>
      </c>
      <c r="O59" s="23">
        <f>SUM($E$8:E59)</f>
        <v>167030.63560783496</v>
      </c>
      <c r="P59" s="23">
        <f>SUM($H$8:H59)</f>
        <v>405212.7083333332</v>
      </c>
      <c r="Q59" s="23">
        <f>SUM($J$8:J59)</f>
        <v>245555.55555555542</v>
      </c>
      <c r="R59" s="23">
        <f>SUM($I$8:I59)</f>
        <v>159657.15277777761</v>
      </c>
    </row>
    <row r="60" spans="3:18">
      <c r="C60" s="9">
        <f t="shared" ca="1" si="2"/>
        <v>45668</v>
      </c>
      <c r="D60" s="11">
        <f t="shared" si="6"/>
        <v>6743.9057547832672</v>
      </c>
      <c r="E60" s="11">
        <f t="shared" si="3"/>
        <v>2804.2125488445663</v>
      </c>
      <c r="F60" s="11">
        <f t="shared" si="0"/>
        <v>3939.6932059387009</v>
      </c>
      <c r="G60" s="11">
        <f t="shared" si="4"/>
        <v>662407.84315316624</v>
      </c>
      <c r="H60" s="19">
        <f t="shared" si="1"/>
        <v>7265.9259259259206</v>
      </c>
      <c r="I60" s="19">
        <f t="shared" si="7"/>
        <v>2543.703703703698</v>
      </c>
      <c r="J60" s="19">
        <f t="shared" si="5"/>
        <v>4722.2222222222226</v>
      </c>
      <c r="K60" s="19">
        <f t="shared" si="8"/>
        <v>599722.22222222085</v>
      </c>
      <c r="M60" s="23">
        <f>SUM($D$8:D60)</f>
        <v>357427.00500351307</v>
      </c>
      <c r="N60" s="23">
        <f>SUM($F$8:F60)</f>
        <v>187592.15684683359</v>
      </c>
      <c r="O60" s="23">
        <f>SUM($E$8:E60)</f>
        <v>169834.84815667954</v>
      </c>
      <c r="P60" s="23">
        <f>SUM($H$8:H60)</f>
        <v>412478.6342592591</v>
      </c>
      <c r="Q60" s="23">
        <f>SUM($J$8:J60)</f>
        <v>250277.77777777764</v>
      </c>
      <c r="R60" s="23">
        <f>SUM($I$8:I60)</f>
        <v>162200.85648148131</v>
      </c>
    </row>
    <row r="61" spans="3:18">
      <c r="C61" s="9">
        <f t="shared" ca="1" si="2"/>
        <v>45699</v>
      </c>
      <c r="D61" s="11">
        <f t="shared" si="6"/>
        <v>6743.9057547832672</v>
      </c>
      <c r="E61" s="11">
        <f t="shared" si="3"/>
        <v>2787.6330066029077</v>
      </c>
      <c r="F61" s="11">
        <f t="shared" si="0"/>
        <v>3956.2727481803595</v>
      </c>
      <c r="G61" s="11">
        <f t="shared" si="4"/>
        <v>658451.57040498592</v>
      </c>
      <c r="H61" s="19">
        <f t="shared" si="1"/>
        <v>7246.0532407407354</v>
      </c>
      <c r="I61" s="19">
        <f t="shared" si="7"/>
        <v>2523.8310185185123</v>
      </c>
      <c r="J61" s="19">
        <f t="shared" si="5"/>
        <v>4722.2222222222226</v>
      </c>
      <c r="K61" s="19">
        <f t="shared" si="8"/>
        <v>594999.9999999986</v>
      </c>
      <c r="M61" s="23">
        <f>SUM($D$8:D61)</f>
        <v>364170.91075829632</v>
      </c>
      <c r="N61" s="23">
        <f>SUM($F$8:F61)</f>
        <v>191548.42959501396</v>
      </c>
      <c r="O61" s="23">
        <f>SUM($E$8:E61)</f>
        <v>172622.48116328244</v>
      </c>
      <c r="P61" s="23">
        <f>SUM($H$8:H61)</f>
        <v>419724.68749999983</v>
      </c>
      <c r="Q61" s="23">
        <f>SUM($J$8:J61)</f>
        <v>254999.99999999985</v>
      </c>
      <c r="R61" s="23">
        <f>SUM($I$8:I61)</f>
        <v>164724.68749999983</v>
      </c>
    </row>
    <row r="62" spans="3:18">
      <c r="C62" s="9">
        <f t="shared" ca="1" si="2"/>
        <v>45727</v>
      </c>
      <c r="D62" s="11">
        <f t="shared" si="6"/>
        <v>6743.9057547832672</v>
      </c>
      <c r="E62" s="11">
        <f t="shared" si="3"/>
        <v>2770.9836921209821</v>
      </c>
      <c r="F62" s="11">
        <f t="shared" si="0"/>
        <v>3972.922062662285</v>
      </c>
      <c r="G62" s="11">
        <f t="shared" si="4"/>
        <v>654478.64834232361</v>
      </c>
      <c r="H62" s="19">
        <f t="shared" si="1"/>
        <v>7226.1805555555493</v>
      </c>
      <c r="I62" s="19">
        <f t="shared" si="7"/>
        <v>2503.9583333333271</v>
      </c>
      <c r="J62" s="19">
        <f t="shared" si="5"/>
        <v>4722.2222222222226</v>
      </c>
      <c r="K62" s="19">
        <f t="shared" si="8"/>
        <v>590277.77777777635</v>
      </c>
      <c r="M62" s="23">
        <f>SUM($D$8:D62)</f>
        <v>370914.81651307957</v>
      </c>
      <c r="N62" s="23">
        <f>SUM($F$8:F62)</f>
        <v>195521.35165767625</v>
      </c>
      <c r="O62" s="23">
        <f>SUM($E$8:E62)</f>
        <v>175393.46485540344</v>
      </c>
      <c r="P62" s="23">
        <f>SUM($H$8:H62)</f>
        <v>426950.86805555539</v>
      </c>
      <c r="Q62" s="23">
        <f>SUM($J$8:J62)</f>
        <v>259722.22222222207</v>
      </c>
      <c r="R62" s="23">
        <f>SUM($I$8:I62)</f>
        <v>167228.64583333314</v>
      </c>
    </row>
    <row r="63" spans="3:18">
      <c r="C63" s="9">
        <f t="shared" ca="1" si="2"/>
        <v>45758</v>
      </c>
      <c r="D63" s="11">
        <f t="shared" si="6"/>
        <v>6743.9057547832672</v>
      </c>
      <c r="E63" s="11">
        <f t="shared" si="3"/>
        <v>2754.2643117739449</v>
      </c>
      <c r="F63" s="11">
        <f t="shared" si="0"/>
        <v>3989.6414430093223</v>
      </c>
      <c r="G63" s="11">
        <f t="shared" si="4"/>
        <v>650489.00689931423</v>
      </c>
      <c r="H63" s="19">
        <f t="shared" si="1"/>
        <v>7206.307870370365</v>
      </c>
      <c r="I63" s="19">
        <f t="shared" si="7"/>
        <v>2484.0856481481419</v>
      </c>
      <c r="J63" s="19">
        <f t="shared" si="5"/>
        <v>4722.2222222222226</v>
      </c>
      <c r="K63" s="19">
        <f t="shared" si="8"/>
        <v>585555.55555555411</v>
      </c>
      <c r="M63" s="23">
        <f>SUM($D$8:D63)</f>
        <v>377658.72226786282</v>
      </c>
      <c r="N63" s="23">
        <f>SUM($F$8:F63)</f>
        <v>199510.99310068556</v>
      </c>
      <c r="O63" s="23">
        <f>SUM($E$8:E63)</f>
        <v>178147.72916717737</v>
      </c>
      <c r="P63" s="23">
        <f>SUM($H$8:H63)</f>
        <v>434157.17592592572</v>
      </c>
      <c r="Q63" s="23">
        <f>SUM($J$8:J63)</f>
        <v>264444.44444444432</v>
      </c>
      <c r="R63" s="23">
        <f>SUM($I$8:I63)</f>
        <v>169712.73148148129</v>
      </c>
    </row>
    <row r="64" spans="3:18">
      <c r="C64" s="9">
        <f t="shared" ca="1" si="2"/>
        <v>45788</v>
      </c>
      <c r="D64" s="11">
        <f t="shared" si="6"/>
        <v>6743.9057547832672</v>
      </c>
      <c r="E64" s="11">
        <f t="shared" si="3"/>
        <v>2737.4745707012808</v>
      </c>
      <c r="F64" s="11">
        <f t="shared" si="0"/>
        <v>4006.4311840819864</v>
      </c>
      <c r="G64" s="11">
        <f t="shared" si="4"/>
        <v>646482.57571523229</v>
      </c>
      <c r="H64" s="19">
        <f t="shared" si="1"/>
        <v>7186.4351851851789</v>
      </c>
      <c r="I64" s="19">
        <f t="shared" si="7"/>
        <v>2464.2129629629567</v>
      </c>
      <c r="J64" s="19">
        <f t="shared" si="5"/>
        <v>4722.2222222222226</v>
      </c>
      <c r="K64" s="19">
        <f t="shared" si="8"/>
        <v>580833.33333333186</v>
      </c>
      <c r="M64" s="23">
        <f>SUM($D$8:D64)</f>
        <v>384402.62802264607</v>
      </c>
      <c r="N64" s="23">
        <f>SUM($F$8:F64)</f>
        <v>203517.42428476753</v>
      </c>
      <c r="O64" s="23">
        <f>SUM($E$8:E64)</f>
        <v>180885.20373787865</v>
      </c>
      <c r="P64" s="23">
        <f>SUM($H$8:H64)</f>
        <v>441343.61111111089</v>
      </c>
      <c r="Q64" s="23">
        <f>SUM($J$8:J64)</f>
        <v>269166.66666666657</v>
      </c>
      <c r="R64" s="23">
        <f>SUM($I$8:I64)</f>
        <v>172176.94444444423</v>
      </c>
    </row>
    <row r="65" spans="3:18">
      <c r="C65" s="9">
        <f t="shared" ca="1" si="2"/>
        <v>45819</v>
      </c>
      <c r="D65" s="11">
        <f t="shared" si="6"/>
        <v>6743.9057547832672</v>
      </c>
      <c r="E65" s="11">
        <f t="shared" si="3"/>
        <v>2720.6141728016023</v>
      </c>
      <c r="F65" s="11">
        <f t="shared" si="0"/>
        <v>4023.2915819816649</v>
      </c>
      <c r="G65" s="11">
        <f t="shared" si="4"/>
        <v>642459.28413325059</v>
      </c>
      <c r="H65" s="19">
        <f t="shared" si="1"/>
        <v>7166.5624999999945</v>
      </c>
      <c r="I65" s="19">
        <f t="shared" si="7"/>
        <v>2444.3402777777715</v>
      </c>
      <c r="J65" s="19">
        <f t="shared" si="5"/>
        <v>4722.2222222222226</v>
      </c>
      <c r="K65" s="19">
        <f t="shared" si="8"/>
        <v>576111.11111110961</v>
      </c>
      <c r="M65" s="23">
        <f>SUM($D$8:D65)</f>
        <v>391146.53377742931</v>
      </c>
      <c r="N65" s="23">
        <f>SUM($F$8:F65)</f>
        <v>207540.7158667492</v>
      </c>
      <c r="O65" s="23">
        <f>SUM($E$8:E65)</f>
        <v>183605.81791068026</v>
      </c>
      <c r="P65" s="23">
        <f>SUM($H$8:H65)</f>
        <v>448510.17361111089</v>
      </c>
      <c r="Q65" s="23">
        <f>SUM($J$8:J65)</f>
        <v>273888.88888888882</v>
      </c>
      <c r="R65" s="23">
        <f>SUM($I$8:I65)</f>
        <v>174621.28472222202</v>
      </c>
    </row>
    <row r="66" spans="3:18">
      <c r="C66" s="9">
        <f t="shared" ca="1" si="2"/>
        <v>45849</v>
      </c>
      <c r="D66" s="11">
        <f t="shared" si="6"/>
        <v>6743.9057547832672</v>
      </c>
      <c r="E66" s="11">
        <f t="shared" si="3"/>
        <v>2703.6828207274293</v>
      </c>
      <c r="F66" s="11">
        <f t="shared" si="0"/>
        <v>4040.2229340558379</v>
      </c>
      <c r="G66" s="11">
        <f t="shared" si="4"/>
        <v>638419.06119919475</v>
      </c>
      <c r="H66" s="19">
        <f t="shared" si="1"/>
        <v>7146.6898148148084</v>
      </c>
      <c r="I66" s="19">
        <f t="shared" si="7"/>
        <v>2424.4675925925862</v>
      </c>
      <c r="J66" s="19">
        <f t="shared" si="5"/>
        <v>4722.2222222222226</v>
      </c>
      <c r="K66" s="19">
        <f t="shared" si="8"/>
        <v>571388.88888888736</v>
      </c>
      <c r="M66" s="23">
        <f>SUM($D$8:D66)</f>
        <v>397890.43953221256</v>
      </c>
      <c r="N66" s="23">
        <f>SUM($F$8:F66)</f>
        <v>211580.93880080504</v>
      </c>
      <c r="O66" s="23">
        <f>SUM($E$8:E66)</f>
        <v>186309.50073140769</v>
      </c>
      <c r="P66" s="23">
        <f>SUM($H$8:H66)</f>
        <v>455656.86342592572</v>
      </c>
      <c r="Q66" s="23">
        <f>SUM($J$8:J66)</f>
        <v>278611.11111111107</v>
      </c>
      <c r="R66" s="23">
        <f>SUM($I$8:I66)</f>
        <v>177045.7523148146</v>
      </c>
    </row>
    <row r="67" spans="3:18">
      <c r="C67" s="9">
        <f t="shared" ca="1" si="2"/>
        <v>45880</v>
      </c>
      <c r="D67" s="11">
        <f t="shared" si="6"/>
        <v>6743.9057547832672</v>
      </c>
      <c r="E67" s="11">
        <f t="shared" si="3"/>
        <v>2686.6802158799442</v>
      </c>
      <c r="F67" s="11">
        <f t="shared" si="0"/>
        <v>4057.225538903323</v>
      </c>
      <c r="G67" s="11">
        <f t="shared" si="4"/>
        <v>634361.83566029149</v>
      </c>
      <c r="H67" s="19">
        <f t="shared" si="1"/>
        <v>7126.8171296296241</v>
      </c>
      <c r="I67" s="19">
        <f t="shared" si="7"/>
        <v>2404.594907407401</v>
      </c>
      <c r="J67" s="19">
        <f t="shared" si="5"/>
        <v>4722.2222222222226</v>
      </c>
      <c r="K67" s="19">
        <f t="shared" si="8"/>
        <v>566666.66666666511</v>
      </c>
      <c r="M67" s="23">
        <f>SUM($D$8:D67)</f>
        <v>404634.34528699581</v>
      </c>
      <c r="N67" s="23">
        <f>SUM($F$8:F67)</f>
        <v>215638.16433970837</v>
      </c>
      <c r="O67" s="23">
        <f>SUM($E$8:E67)</f>
        <v>188996.18094728765</v>
      </c>
      <c r="P67" s="23">
        <f>SUM($H$8:H67)</f>
        <v>462783.68055555533</v>
      </c>
      <c r="Q67" s="23">
        <f>SUM($J$8:J67)</f>
        <v>283333.33333333331</v>
      </c>
      <c r="R67" s="23">
        <f>SUM($I$8:I67)</f>
        <v>179450.34722222199</v>
      </c>
    </row>
    <row r="68" spans="3:18">
      <c r="C68" s="9">
        <f t="shared" ca="1" si="2"/>
        <v>45911</v>
      </c>
      <c r="D68" s="11">
        <f t="shared" si="6"/>
        <v>6743.9057547832672</v>
      </c>
      <c r="E68" s="11">
        <f t="shared" si="3"/>
        <v>2669.6060584037264</v>
      </c>
      <c r="F68" s="11">
        <f t="shared" si="0"/>
        <v>4074.2996963795408</v>
      </c>
      <c r="G68" s="11">
        <f t="shared" si="4"/>
        <v>630287.53596391191</v>
      </c>
      <c r="H68" s="19">
        <f t="shared" si="1"/>
        <v>7106.944444444438</v>
      </c>
      <c r="I68" s="19">
        <f t="shared" si="7"/>
        <v>2384.7222222222154</v>
      </c>
      <c r="J68" s="19">
        <f t="shared" si="5"/>
        <v>4722.2222222222226</v>
      </c>
      <c r="K68" s="19">
        <f t="shared" si="8"/>
        <v>561944.44444444287</v>
      </c>
      <c r="M68" s="23">
        <f>SUM($D$8:D68)</f>
        <v>411378.25104177906</v>
      </c>
      <c r="N68" s="23">
        <f>SUM($F$8:F68)</f>
        <v>219712.46403608791</v>
      </c>
      <c r="O68" s="23">
        <f>SUM($E$8:E68)</f>
        <v>191665.78700569138</v>
      </c>
      <c r="P68" s="23">
        <f>SUM($H$8:H68)</f>
        <v>469890.62499999977</v>
      </c>
      <c r="Q68" s="23">
        <f>SUM($J$8:J68)</f>
        <v>288055.55555555556</v>
      </c>
      <c r="R68" s="23">
        <f>SUM($I$8:I68)</f>
        <v>181835.06944444421</v>
      </c>
    </row>
    <row r="69" spans="3:18">
      <c r="C69" s="9">
        <f t="shared" ca="1" si="2"/>
        <v>45941</v>
      </c>
      <c r="D69" s="11">
        <f t="shared" si="6"/>
        <v>6743.9057547832672</v>
      </c>
      <c r="E69" s="11">
        <f t="shared" si="3"/>
        <v>2652.4600471814624</v>
      </c>
      <c r="F69" s="11">
        <f t="shared" si="0"/>
        <v>4091.4457076018048</v>
      </c>
      <c r="G69" s="11">
        <f t="shared" si="4"/>
        <v>626196.09025631007</v>
      </c>
      <c r="H69" s="19">
        <f t="shared" si="1"/>
        <v>7087.0717592592528</v>
      </c>
      <c r="I69" s="19">
        <f t="shared" si="7"/>
        <v>2364.8495370370301</v>
      </c>
      <c r="J69" s="19">
        <f t="shared" si="5"/>
        <v>4722.2222222222226</v>
      </c>
      <c r="K69" s="19">
        <f t="shared" si="8"/>
        <v>557222.22222222062</v>
      </c>
      <c r="M69" s="23">
        <f>SUM($D$8:D69)</f>
        <v>418122.15679656231</v>
      </c>
      <c r="N69" s="23">
        <f>SUM($F$8:F69)</f>
        <v>223803.90974368973</v>
      </c>
      <c r="O69" s="23">
        <f>SUM($E$8:E69)</f>
        <v>194318.24705287284</v>
      </c>
      <c r="P69" s="23">
        <f>SUM($H$8:H69)</f>
        <v>476977.69675925904</v>
      </c>
      <c r="Q69" s="23">
        <f>SUM($J$8:J69)</f>
        <v>292777.77777777781</v>
      </c>
      <c r="R69" s="23">
        <f>SUM($I$8:I69)</f>
        <v>184199.91898148123</v>
      </c>
    </row>
    <row r="70" spans="3:18">
      <c r="C70" s="9">
        <f t="shared" ca="1" si="2"/>
        <v>45972</v>
      </c>
      <c r="D70" s="11">
        <f t="shared" si="6"/>
        <v>6743.9057547832672</v>
      </c>
      <c r="E70" s="11">
        <f t="shared" si="3"/>
        <v>2635.241879828638</v>
      </c>
      <c r="F70" s="11">
        <f t="shared" si="0"/>
        <v>4108.6638749546291</v>
      </c>
      <c r="G70" s="11">
        <f t="shared" si="4"/>
        <v>622087.42638135538</v>
      </c>
      <c r="H70" s="19">
        <f t="shared" si="1"/>
        <v>7067.1990740740675</v>
      </c>
      <c r="I70" s="19">
        <f t="shared" si="7"/>
        <v>2344.9768518518449</v>
      </c>
      <c r="J70" s="19">
        <f t="shared" si="5"/>
        <v>4722.2222222222226</v>
      </c>
      <c r="K70" s="19">
        <f t="shared" si="8"/>
        <v>552499.99999999837</v>
      </c>
      <c r="M70" s="23">
        <f>SUM($D$8:D70)</f>
        <v>424866.06255134556</v>
      </c>
      <c r="N70" s="23">
        <f>SUM($F$8:F70)</f>
        <v>227912.57361864435</v>
      </c>
      <c r="O70" s="23">
        <f>SUM($E$8:E70)</f>
        <v>196953.48893270147</v>
      </c>
      <c r="P70" s="23">
        <f>SUM($H$8:H70)</f>
        <v>484044.89583333308</v>
      </c>
      <c r="Q70" s="23">
        <f>SUM($J$8:J70)</f>
        <v>297500.00000000006</v>
      </c>
      <c r="R70" s="23">
        <f>SUM($I$8:I70)</f>
        <v>186544.89583333308</v>
      </c>
    </row>
    <row r="71" spans="3:18">
      <c r="C71" s="9">
        <f t="shared" ca="1" si="2"/>
        <v>46002</v>
      </c>
      <c r="D71" s="11">
        <f t="shared" si="6"/>
        <v>6743.9057547832672</v>
      </c>
      <c r="E71" s="11">
        <f t="shared" si="3"/>
        <v>2617.9512526882036</v>
      </c>
      <c r="F71" s="11">
        <f t="shared" si="0"/>
        <v>4125.9545020950636</v>
      </c>
      <c r="G71" s="11">
        <f t="shared" si="4"/>
        <v>617961.47187926027</v>
      </c>
      <c r="H71" s="19">
        <f t="shared" si="1"/>
        <v>7047.3263888888823</v>
      </c>
      <c r="I71" s="19">
        <f t="shared" si="7"/>
        <v>2325.1041666666597</v>
      </c>
      <c r="J71" s="19">
        <f t="shared" si="5"/>
        <v>4722.2222222222226</v>
      </c>
      <c r="K71" s="19">
        <f t="shared" si="8"/>
        <v>547777.77777777612</v>
      </c>
      <c r="M71" s="23">
        <f>SUM($D$8:D71)</f>
        <v>431609.96830612881</v>
      </c>
      <c r="N71" s="23">
        <f>SUM($F$8:F71)</f>
        <v>232038.52812073941</v>
      </c>
      <c r="O71" s="23">
        <f>SUM($E$8:E71)</f>
        <v>199571.44018538969</v>
      </c>
      <c r="P71" s="23">
        <f>SUM($H$8:H71)</f>
        <v>491092.22222222196</v>
      </c>
      <c r="Q71" s="23">
        <f>SUM($J$8:J71)</f>
        <v>302222.22222222231</v>
      </c>
      <c r="R71" s="23">
        <f>SUM($I$8:I71)</f>
        <v>188869.99999999974</v>
      </c>
    </row>
    <row r="72" spans="3:18">
      <c r="C72" s="9">
        <f t="shared" ca="1" si="2"/>
        <v>46033</v>
      </c>
      <c r="D72" s="11">
        <f t="shared" si="6"/>
        <v>6743.9057547832672</v>
      </c>
      <c r="E72" s="11">
        <f t="shared" si="3"/>
        <v>2600.5878608252201</v>
      </c>
      <c r="F72" s="11">
        <f t="shared" si="0"/>
        <v>4143.3178939580466</v>
      </c>
      <c r="G72" s="11">
        <f t="shared" si="4"/>
        <v>613818.1539853022</v>
      </c>
      <c r="H72" s="19">
        <f t="shared" si="1"/>
        <v>7027.4537037036971</v>
      </c>
      <c r="I72" s="19">
        <f t="shared" si="7"/>
        <v>2305.2314814814745</v>
      </c>
      <c r="J72" s="19">
        <f t="shared" si="5"/>
        <v>4722.2222222222226</v>
      </c>
      <c r="K72" s="19">
        <f t="shared" si="8"/>
        <v>543055.55555555387</v>
      </c>
      <c r="M72" s="23">
        <f>SUM($D$8:D72)</f>
        <v>438353.87406091206</v>
      </c>
      <c r="N72" s="23">
        <f>SUM($F$8:F72)</f>
        <v>236181.84601469745</v>
      </c>
      <c r="O72" s="23">
        <f>SUM($E$8:E72)</f>
        <v>202172.02804621489</v>
      </c>
      <c r="P72" s="23">
        <f>SUM($H$8:H72)</f>
        <v>498119.67592592567</v>
      </c>
      <c r="Q72" s="23">
        <f>SUM($J$8:J72)</f>
        <v>306944.44444444455</v>
      </c>
      <c r="R72" s="23">
        <f>SUM($I$8:I72)</f>
        <v>191175.23148148123</v>
      </c>
    </row>
    <row r="73" spans="3:18">
      <c r="C73" s="9">
        <f t="shared" ca="1" si="2"/>
        <v>46064</v>
      </c>
      <c r="D73" s="11">
        <f t="shared" si="6"/>
        <v>6743.9057547832672</v>
      </c>
      <c r="E73" s="11">
        <f t="shared" si="3"/>
        <v>2583.15139802148</v>
      </c>
      <c r="F73" s="11">
        <f t="shared" ref="F73:F136" si="9">D73-E73</f>
        <v>4160.7543567617868</v>
      </c>
      <c r="G73" s="11">
        <f t="shared" si="4"/>
        <v>609657.39962854038</v>
      </c>
      <c r="H73" s="19">
        <f t="shared" ref="H73:H136" si="10">IF(K72=0,0,$E$4/$G$4+K72*$A$4)</f>
        <v>7007.5810185185119</v>
      </c>
      <c r="I73" s="19">
        <f t="shared" si="7"/>
        <v>2285.3587962962893</v>
      </c>
      <c r="J73" s="19">
        <f t="shared" si="5"/>
        <v>4722.2222222222226</v>
      </c>
      <c r="K73" s="19">
        <f t="shared" si="8"/>
        <v>538333.33333333163</v>
      </c>
      <c r="M73" s="23">
        <f>SUM($D$8:D73)</f>
        <v>445097.77981569531</v>
      </c>
      <c r="N73" s="23">
        <f>SUM($F$8:F73)</f>
        <v>240342.60037145924</v>
      </c>
      <c r="O73" s="23">
        <f>SUM($E$8:E73)</f>
        <v>204755.17944423636</v>
      </c>
      <c r="P73" s="23">
        <f>SUM($H$8:H73)</f>
        <v>505127.25694444421</v>
      </c>
      <c r="Q73" s="23">
        <f>SUM($J$8:J73)</f>
        <v>311666.6666666668</v>
      </c>
      <c r="R73" s="23">
        <f>SUM($I$8:I73)</f>
        <v>193460.59027777752</v>
      </c>
    </row>
    <row r="74" spans="3:18">
      <c r="C74" s="9">
        <f t="shared" ref="C74:C137" ca="1" si="11">EDATE(C73,1)</f>
        <v>46092</v>
      </c>
      <c r="D74" s="11">
        <f t="shared" si="6"/>
        <v>6743.9057547832672</v>
      </c>
      <c r="E74" s="11">
        <f t="shared" ref="E74:E137" si="12">G73*$A$4</f>
        <v>2565.6415567701074</v>
      </c>
      <c r="F74" s="11">
        <f t="shared" si="9"/>
        <v>4178.2641980131593</v>
      </c>
      <c r="G74" s="11">
        <f t="shared" ref="G74:G137" si="13">IF( G73-F74&lt;1,0,G73-F74)</f>
        <v>605479.13543052727</v>
      </c>
      <c r="H74" s="19">
        <f t="shared" si="10"/>
        <v>6987.7083333333267</v>
      </c>
      <c r="I74" s="19">
        <f t="shared" si="7"/>
        <v>2265.4861111111036</v>
      </c>
      <c r="J74" s="19">
        <f t="shared" ref="J74:J137" si="14">IF(K73=0,0,$E$4/$G$4)</f>
        <v>4722.2222222222226</v>
      </c>
      <c r="K74" s="19">
        <f t="shared" si="8"/>
        <v>533611.11111110938</v>
      </c>
      <c r="M74" s="23">
        <f>SUM($D$8:D74)</f>
        <v>451841.68557047856</v>
      </c>
      <c r="N74" s="23">
        <f>SUM($F$8:F74)</f>
        <v>244520.86456947238</v>
      </c>
      <c r="O74" s="23">
        <f>SUM($E$8:E74)</f>
        <v>207320.82100100646</v>
      </c>
      <c r="P74" s="23">
        <f>SUM($H$8:H74)</f>
        <v>512114.96527777752</v>
      </c>
      <c r="Q74" s="23">
        <f>SUM($J$8:J74)</f>
        <v>316388.88888888905</v>
      </c>
      <c r="R74" s="23">
        <f>SUM($I$8:I74)</f>
        <v>195726.07638888861</v>
      </c>
    </row>
    <row r="75" spans="3:18">
      <c r="C75" s="9">
        <f t="shared" ca="1" si="11"/>
        <v>46123</v>
      </c>
      <c r="D75" s="11">
        <f t="shared" ref="D75:D138" si="15">IF(G74=0,0,$D$8)</f>
        <v>6743.9057547832672</v>
      </c>
      <c r="E75" s="11">
        <f t="shared" si="12"/>
        <v>2548.0580282701353</v>
      </c>
      <c r="F75" s="11">
        <f t="shared" si="9"/>
        <v>4195.8477265131314</v>
      </c>
      <c r="G75" s="11">
        <f t="shared" si="13"/>
        <v>601283.2877040141</v>
      </c>
      <c r="H75" s="19">
        <f t="shared" si="10"/>
        <v>6967.8356481481405</v>
      </c>
      <c r="I75" s="19">
        <f t="shared" ref="I75:I138" si="16">K74*$A$4</f>
        <v>2245.6134259259184</v>
      </c>
      <c r="J75" s="19">
        <f t="shared" si="14"/>
        <v>4722.2222222222226</v>
      </c>
      <c r="K75" s="19">
        <f t="shared" ref="K75:K138" si="17">IF(K74-J75&lt;1,0,K74-J75)</f>
        <v>528888.88888888713</v>
      </c>
      <c r="M75" s="23">
        <f>SUM($D$8:D75)</f>
        <v>458585.5913252618</v>
      </c>
      <c r="N75" s="23">
        <f>SUM($F$8:F75)</f>
        <v>248716.71229598552</v>
      </c>
      <c r="O75" s="23">
        <f>SUM($E$8:E75)</f>
        <v>209868.87902927661</v>
      </c>
      <c r="P75" s="23">
        <f>SUM($H$8:H75)</f>
        <v>519082.80092592567</v>
      </c>
      <c r="Q75" s="23">
        <f>SUM($J$8:J75)</f>
        <v>321111.1111111113</v>
      </c>
      <c r="R75" s="23">
        <f>SUM($I$8:I75)</f>
        <v>197971.68981481454</v>
      </c>
    </row>
    <row r="76" spans="3:18">
      <c r="C76" s="9">
        <f t="shared" ca="1" si="11"/>
        <v>46153</v>
      </c>
      <c r="D76" s="11">
        <f t="shared" si="15"/>
        <v>6743.9057547832672</v>
      </c>
      <c r="E76" s="11">
        <f t="shared" si="12"/>
        <v>2530.4005024210592</v>
      </c>
      <c r="F76" s="11">
        <f t="shared" si="9"/>
        <v>4213.505252362208</v>
      </c>
      <c r="G76" s="11">
        <f t="shared" si="13"/>
        <v>597069.78245165187</v>
      </c>
      <c r="H76" s="19">
        <f t="shared" si="10"/>
        <v>6947.9629629629562</v>
      </c>
      <c r="I76" s="19">
        <f t="shared" si="16"/>
        <v>2225.7407407407331</v>
      </c>
      <c r="J76" s="19">
        <f t="shared" si="14"/>
        <v>4722.2222222222226</v>
      </c>
      <c r="K76" s="19">
        <f t="shared" si="17"/>
        <v>524166.66666666488</v>
      </c>
      <c r="M76" s="23">
        <f>SUM($D$8:D76)</f>
        <v>465329.49708004505</v>
      </c>
      <c r="N76" s="23">
        <f>SUM($F$8:F76)</f>
        <v>252930.21754834772</v>
      </c>
      <c r="O76" s="23">
        <f>SUM($E$8:E76)</f>
        <v>212399.27953169766</v>
      </c>
      <c r="P76" s="23">
        <f>SUM($H$8:H76)</f>
        <v>526030.76388888864</v>
      </c>
      <c r="Q76" s="23">
        <f>SUM($J$8:J76)</f>
        <v>325833.33333333355</v>
      </c>
      <c r="R76" s="23">
        <f>SUM($I$8:I76)</f>
        <v>200197.43055555527</v>
      </c>
    </row>
    <row r="77" spans="3:18">
      <c r="C77" s="9">
        <f t="shared" ca="1" si="11"/>
        <v>46184</v>
      </c>
      <c r="D77" s="11">
        <f t="shared" si="15"/>
        <v>6743.9057547832672</v>
      </c>
      <c r="E77" s="11">
        <f t="shared" si="12"/>
        <v>2512.6686678173683</v>
      </c>
      <c r="F77" s="11">
        <f t="shared" si="9"/>
        <v>4231.2370869658989</v>
      </c>
      <c r="G77" s="11">
        <f t="shared" si="13"/>
        <v>592838.54536468594</v>
      </c>
      <c r="H77" s="19">
        <f t="shared" si="10"/>
        <v>6928.0902777777701</v>
      </c>
      <c r="I77" s="19">
        <f t="shared" si="16"/>
        <v>2205.8680555555479</v>
      </c>
      <c r="J77" s="19">
        <f t="shared" si="14"/>
        <v>4722.2222222222226</v>
      </c>
      <c r="K77" s="19">
        <f t="shared" si="17"/>
        <v>519444.44444444263</v>
      </c>
      <c r="M77" s="23">
        <f>SUM($D$8:D77)</f>
        <v>472073.4028348283</v>
      </c>
      <c r="N77" s="23">
        <f>SUM($F$8:F77)</f>
        <v>257161.45463531362</v>
      </c>
      <c r="O77" s="23">
        <f>SUM($E$8:E77)</f>
        <v>214911.94819951503</v>
      </c>
      <c r="P77" s="23">
        <f>SUM($H$8:H77)</f>
        <v>532958.8541666664</v>
      </c>
      <c r="Q77" s="23">
        <f>SUM($J$8:J77)</f>
        <v>330555.55555555579</v>
      </c>
      <c r="R77" s="23">
        <f>SUM($I$8:I77)</f>
        <v>202403.29861111083</v>
      </c>
    </row>
    <row r="78" spans="3:18">
      <c r="C78" s="9">
        <f t="shared" ca="1" si="11"/>
        <v>46214</v>
      </c>
      <c r="D78" s="11">
        <f t="shared" si="15"/>
        <v>6743.9057547832672</v>
      </c>
      <c r="E78" s="11">
        <f t="shared" si="12"/>
        <v>2494.8622117430532</v>
      </c>
      <c r="F78" s="11">
        <f t="shared" si="9"/>
        <v>4249.043543040214</v>
      </c>
      <c r="G78" s="11">
        <f t="shared" si="13"/>
        <v>588589.50182164577</v>
      </c>
      <c r="H78" s="19">
        <f t="shared" si="10"/>
        <v>6908.2175925925858</v>
      </c>
      <c r="I78" s="19">
        <f t="shared" si="16"/>
        <v>2185.9953703703627</v>
      </c>
      <c r="J78" s="19">
        <f t="shared" si="14"/>
        <v>4722.2222222222226</v>
      </c>
      <c r="K78" s="19">
        <f t="shared" si="17"/>
        <v>514722.22222222039</v>
      </c>
      <c r="M78" s="23">
        <f>SUM($D$8:D78)</f>
        <v>478817.30858961155</v>
      </c>
      <c r="N78" s="23">
        <f>SUM($F$8:F78)</f>
        <v>261410.49817835382</v>
      </c>
      <c r="O78" s="23">
        <f>SUM($E$8:E78)</f>
        <v>217406.81041125808</v>
      </c>
      <c r="P78" s="23">
        <f>SUM($H$8:H78)</f>
        <v>539867.07175925898</v>
      </c>
      <c r="Q78" s="23">
        <f>SUM($J$8:J78)</f>
        <v>335277.77777777804</v>
      </c>
      <c r="R78" s="23">
        <f>SUM($I$8:I78)</f>
        <v>204589.2939814812</v>
      </c>
    </row>
    <row r="79" spans="3:18">
      <c r="C79" s="9">
        <f t="shared" ca="1" si="11"/>
        <v>46245</v>
      </c>
      <c r="D79" s="11">
        <f t="shared" si="15"/>
        <v>6743.9057547832672</v>
      </c>
      <c r="E79" s="11">
        <f t="shared" si="12"/>
        <v>2476.9808201660926</v>
      </c>
      <c r="F79" s="11">
        <f t="shared" si="9"/>
        <v>4266.9249346171746</v>
      </c>
      <c r="G79" s="11">
        <f t="shared" si="13"/>
        <v>584322.57688702864</v>
      </c>
      <c r="H79" s="19">
        <f t="shared" si="10"/>
        <v>6888.3449074073997</v>
      </c>
      <c r="I79" s="19">
        <f t="shared" si="16"/>
        <v>2166.1226851851775</v>
      </c>
      <c r="J79" s="19">
        <f t="shared" si="14"/>
        <v>4722.2222222222226</v>
      </c>
      <c r="K79" s="19">
        <f t="shared" si="17"/>
        <v>509999.99999999814</v>
      </c>
      <c r="M79" s="23">
        <f>SUM($D$8:D79)</f>
        <v>485561.2143443948</v>
      </c>
      <c r="N79" s="23">
        <f>SUM($F$8:F79)</f>
        <v>265677.42311297101</v>
      </c>
      <c r="O79" s="23">
        <f>SUM($E$8:E79)</f>
        <v>219883.79123142417</v>
      </c>
      <c r="P79" s="23">
        <f>SUM($H$8:H79)</f>
        <v>546755.4166666664</v>
      </c>
      <c r="Q79" s="23">
        <f>SUM($J$8:J79)</f>
        <v>340000.00000000029</v>
      </c>
      <c r="R79" s="23">
        <f>SUM($I$8:I79)</f>
        <v>206755.41666666637</v>
      </c>
    </row>
    <row r="80" spans="3:18">
      <c r="C80" s="9">
        <f t="shared" ca="1" si="11"/>
        <v>46276</v>
      </c>
      <c r="D80" s="11">
        <f t="shared" si="15"/>
        <v>6743.9057547832672</v>
      </c>
      <c r="E80" s="11">
        <f t="shared" si="12"/>
        <v>2459.024177732912</v>
      </c>
      <c r="F80" s="11">
        <f t="shared" si="9"/>
        <v>4284.8815770503552</v>
      </c>
      <c r="G80" s="11">
        <f t="shared" si="13"/>
        <v>580037.69530997833</v>
      </c>
      <c r="H80" s="19">
        <f t="shared" si="10"/>
        <v>6868.4722222222144</v>
      </c>
      <c r="I80" s="19">
        <f t="shared" si="16"/>
        <v>2146.2499999999918</v>
      </c>
      <c r="J80" s="19">
        <f t="shared" si="14"/>
        <v>4722.2222222222226</v>
      </c>
      <c r="K80" s="19">
        <f t="shared" si="17"/>
        <v>505277.77777777589</v>
      </c>
      <c r="M80" s="23">
        <f>SUM($D$8:D80)</f>
        <v>492305.12009917805</v>
      </c>
      <c r="N80" s="23">
        <f>SUM($F$8:F80)</f>
        <v>269962.30469002138</v>
      </c>
      <c r="O80" s="23">
        <f>SUM($E$8:E80)</f>
        <v>222342.81540915708</v>
      </c>
      <c r="P80" s="23">
        <f>SUM($H$8:H80)</f>
        <v>553623.88888888864</v>
      </c>
      <c r="Q80" s="23">
        <f>SUM($J$8:J80)</f>
        <v>344722.22222222254</v>
      </c>
      <c r="R80" s="23">
        <f>SUM($I$8:I80)</f>
        <v>208901.66666666637</v>
      </c>
    </row>
    <row r="81" spans="3:18">
      <c r="C81" s="9">
        <f t="shared" ca="1" si="11"/>
        <v>46306</v>
      </c>
      <c r="D81" s="11">
        <f t="shared" si="15"/>
        <v>6743.9057547832672</v>
      </c>
      <c r="E81" s="11">
        <f t="shared" si="12"/>
        <v>2440.9919677628254</v>
      </c>
      <c r="F81" s="11">
        <f t="shared" si="9"/>
        <v>4302.9137870204413</v>
      </c>
      <c r="G81" s="11">
        <f t="shared" si="13"/>
        <v>575734.78152295784</v>
      </c>
      <c r="H81" s="19">
        <f t="shared" si="10"/>
        <v>6848.5995370370292</v>
      </c>
      <c r="I81" s="19">
        <f t="shared" si="16"/>
        <v>2126.3773148148066</v>
      </c>
      <c r="J81" s="19">
        <f t="shared" si="14"/>
        <v>4722.2222222222226</v>
      </c>
      <c r="K81" s="19">
        <f t="shared" si="17"/>
        <v>500555.55555555364</v>
      </c>
      <c r="M81" s="23">
        <f>SUM($D$8:D81)</f>
        <v>499049.0258539613</v>
      </c>
      <c r="N81" s="23">
        <f>SUM($F$8:F81)</f>
        <v>274265.21847704181</v>
      </c>
      <c r="O81" s="23">
        <f>SUM($E$8:E81)</f>
        <v>224783.8073769199</v>
      </c>
      <c r="P81" s="23">
        <f>SUM($H$8:H81)</f>
        <v>560472.48842592572</v>
      </c>
      <c r="Q81" s="23">
        <f>SUM($J$8:J81)</f>
        <v>349444.44444444479</v>
      </c>
      <c r="R81" s="23">
        <f>SUM($I$8:I81)</f>
        <v>211028.04398148117</v>
      </c>
    </row>
    <row r="82" spans="3:18">
      <c r="C82" s="9">
        <f t="shared" ca="1" si="11"/>
        <v>46337</v>
      </c>
      <c r="D82" s="11">
        <f t="shared" si="15"/>
        <v>6743.9057547832672</v>
      </c>
      <c r="E82" s="11">
        <f t="shared" si="12"/>
        <v>2422.8838722424475</v>
      </c>
      <c r="F82" s="11">
        <f t="shared" si="9"/>
        <v>4321.0218825408192</v>
      </c>
      <c r="G82" s="11">
        <f t="shared" si="13"/>
        <v>571413.75964041706</v>
      </c>
      <c r="H82" s="19">
        <f t="shared" si="10"/>
        <v>6828.726851851844</v>
      </c>
      <c r="I82" s="19">
        <f t="shared" si="16"/>
        <v>2106.5046296296214</v>
      </c>
      <c r="J82" s="19">
        <f t="shared" si="14"/>
        <v>4722.2222222222226</v>
      </c>
      <c r="K82" s="19">
        <f t="shared" si="17"/>
        <v>495833.33333333139</v>
      </c>
      <c r="M82" s="23">
        <f>SUM($D$8:D82)</f>
        <v>505792.93160874455</v>
      </c>
      <c r="N82" s="23">
        <f>SUM($F$8:F82)</f>
        <v>278586.24035958265</v>
      </c>
      <c r="O82" s="23">
        <f>SUM($E$8:E82)</f>
        <v>227206.69124916234</v>
      </c>
      <c r="P82" s="23">
        <f>SUM($H$8:H82)</f>
        <v>567301.21527777752</v>
      </c>
      <c r="Q82" s="23">
        <f>SUM($J$8:J82)</f>
        <v>354166.66666666704</v>
      </c>
      <c r="R82" s="23">
        <f>SUM($I$8:I82)</f>
        <v>213134.5486111108</v>
      </c>
    </row>
    <row r="83" spans="3:18">
      <c r="C83" s="9">
        <f t="shared" ca="1" si="11"/>
        <v>46367</v>
      </c>
      <c r="D83" s="11">
        <f t="shared" si="15"/>
        <v>6743.9057547832672</v>
      </c>
      <c r="E83" s="11">
        <f t="shared" si="12"/>
        <v>2404.6995718200883</v>
      </c>
      <c r="F83" s="11">
        <f t="shared" si="9"/>
        <v>4339.2061829631784</v>
      </c>
      <c r="G83" s="11">
        <f t="shared" si="13"/>
        <v>567074.55345745385</v>
      </c>
      <c r="H83" s="19">
        <f t="shared" si="10"/>
        <v>6808.8541666666588</v>
      </c>
      <c r="I83" s="19">
        <f t="shared" si="16"/>
        <v>2086.6319444444362</v>
      </c>
      <c r="J83" s="19">
        <f t="shared" si="14"/>
        <v>4722.2222222222226</v>
      </c>
      <c r="K83" s="19">
        <f t="shared" si="17"/>
        <v>491111.11111110914</v>
      </c>
      <c r="M83" s="23">
        <f>SUM($D$8:D83)</f>
        <v>512536.8373635278</v>
      </c>
      <c r="N83" s="23">
        <f>SUM($F$8:F83)</f>
        <v>282925.4465425458</v>
      </c>
      <c r="O83" s="23">
        <f>SUM($E$8:E83)</f>
        <v>229611.39082098243</v>
      </c>
      <c r="P83" s="23">
        <f>SUM($H$8:H83)</f>
        <v>574110.06944444415</v>
      </c>
      <c r="Q83" s="23">
        <f>SUM($J$8:J83)</f>
        <v>358888.88888888928</v>
      </c>
      <c r="R83" s="23">
        <f>SUM($I$8:I83)</f>
        <v>215221.18055555524</v>
      </c>
    </row>
    <row r="84" spans="3:18">
      <c r="C84" s="9">
        <f t="shared" ca="1" si="11"/>
        <v>46398</v>
      </c>
      <c r="D84" s="11">
        <f t="shared" si="15"/>
        <v>6743.9057547832672</v>
      </c>
      <c r="E84" s="11">
        <f t="shared" si="12"/>
        <v>2386.4387458001179</v>
      </c>
      <c r="F84" s="11">
        <f t="shared" si="9"/>
        <v>4357.4670089831488</v>
      </c>
      <c r="G84" s="11">
        <f t="shared" si="13"/>
        <v>562717.08644847071</v>
      </c>
      <c r="H84" s="19">
        <f t="shared" si="10"/>
        <v>6788.9814814814736</v>
      </c>
      <c r="I84" s="19">
        <f t="shared" si="16"/>
        <v>2066.7592592592509</v>
      </c>
      <c r="J84" s="19">
        <f t="shared" si="14"/>
        <v>4722.2222222222226</v>
      </c>
      <c r="K84" s="19">
        <f t="shared" si="17"/>
        <v>486388.8888888869</v>
      </c>
      <c r="M84" s="23">
        <f>SUM($D$8:D84)</f>
        <v>519280.74311831105</v>
      </c>
      <c r="N84" s="23">
        <f>SUM($F$8:F84)</f>
        <v>287282.91355152894</v>
      </c>
      <c r="O84" s="23">
        <f>SUM($E$8:E84)</f>
        <v>231997.82956678254</v>
      </c>
      <c r="P84" s="23">
        <f>SUM($H$8:H84)</f>
        <v>580899.05092592561</v>
      </c>
      <c r="Q84" s="23">
        <f>SUM($J$8:J84)</f>
        <v>363611.11111111153</v>
      </c>
      <c r="R84" s="23">
        <f>SUM($I$8:I84)</f>
        <v>217287.93981481448</v>
      </c>
    </row>
    <row r="85" spans="3:18">
      <c r="C85" s="9">
        <f t="shared" ca="1" si="11"/>
        <v>46429</v>
      </c>
      <c r="D85" s="11">
        <f t="shared" si="15"/>
        <v>6743.9057547832672</v>
      </c>
      <c r="E85" s="11">
        <f t="shared" si="12"/>
        <v>2368.1010721373141</v>
      </c>
      <c r="F85" s="11">
        <f t="shared" si="9"/>
        <v>4375.8046826459531</v>
      </c>
      <c r="G85" s="11">
        <f t="shared" si="13"/>
        <v>558341.28176582477</v>
      </c>
      <c r="H85" s="19">
        <f t="shared" si="10"/>
        <v>6769.1087962962883</v>
      </c>
      <c r="I85" s="19">
        <f t="shared" si="16"/>
        <v>2046.8865740740655</v>
      </c>
      <c r="J85" s="19">
        <f t="shared" si="14"/>
        <v>4722.2222222222226</v>
      </c>
      <c r="K85" s="19">
        <f t="shared" si="17"/>
        <v>481666.66666666465</v>
      </c>
      <c r="M85" s="23">
        <f>SUM($D$8:D85)</f>
        <v>526024.64887309435</v>
      </c>
      <c r="N85" s="23">
        <f>SUM($F$8:F85)</f>
        <v>291658.71823417488</v>
      </c>
      <c r="O85" s="23">
        <f>SUM($E$8:E85)</f>
        <v>234365.93063891985</v>
      </c>
      <c r="P85" s="23">
        <f>SUM($H$8:H85)</f>
        <v>587668.1597222219</v>
      </c>
      <c r="Q85" s="23">
        <f>SUM($J$8:J85)</f>
        <v>368333.33333333378</v>
      </c>
      <c r="R85" s="23">
        <f>SUM($I$8:I85)</f>
        <v>219334.82638888856</v>
      </c>
    </row>
    <row r="86" spans="3:18">
      <c r="C86" s="9">
        <f t="shared" ca="1" si="11"/>
        <v>46457</v>
      </c>
      <c r="D86" s="11">
        <f t="shared" si="15"/>
        <v>6743.9057547832672</v>
      </c>
      <c r="E86" s="11">
        <f t="shared" si="12"/>
        <v>2349.6862274311788</v>
      </c>
      <c r="F86" s="11">
        <f t="shared" si="9"/>
        <v>4394.2195273520883</v>
      </c>
      <c r="G86" s="11">
        <f t="shared" si="13"/>
        <v>553947.06223847263</v>
      </c>
      <c r="H86" s="19">
        <f t="shared" si="10"/>
        <v>6749.2361111111031</v>
      </c>
      <c r="I86" s="19">
        <f t="shared" si="16"/>
        <v>2027.0138888888803</v>
      </c>
      <c r="J86" s="19">
        <f t="shared" si="14"/>
        <v>4722.2222222222226</v>
      </c>
      <c r="K86" s="19">
        <f t="shared" si="17"/>
        <v>476944.4444444424</v>
      </c>
      <c r="M86" s="23">
        <f>SUM($D$8:D86)</f>
        <v>532768.55462787766</v>
      </c>
      <c r="N86" s="23">
        <f>SUM($F$8:F86)</f>
        <v>296052.93776152696</v>
      </c>
      <c r="O86" s="23">
        <f>SUM($E$8:E86)</f>
        <v>236715.61686635102</v>
      </c>
      <c r="P86" s="23">
        <f>SUM($H$8:H86)</f>
        <v>594417.39583333302</v>
      </c>
      <c r="Q86" s="23">
        <f>SUM($J$8:J86)</f>
        <v>373055.55555555603</v>
      </c>
      <c r="R86" s="23">
        <f>SUM($I$8:I86)</f>
        <v>221361.84027777743</v>
      </c>
    </row>
    <row r="87" spans="3:18">
      <c r="C87" s="9">
        <f t="shared" ca="1" si="11"/>
        <v>46488</v>
      </c>
      <c r="D87" s="11">
        <f t="shared" si="15"/>
        <v>6743.9057547832672</v>
      </c>
      <c r="E87" s="11">
        <f t="shared" si="12"/>
        <v>2331.193886920239</v>
      </c>
      <c r="F87" s="11">
        <f t="shared" si="9"/>
        <v>4412.7118678630286</v>
      </c>
      <c r="G87" s="11">
        <f t="shared" si="13"/>
        <v>549534.35037060955</v>
      </c>
      <c r="H87" s="19">
        <f t="shared" si="10"/>
        <v>6729.3634259259179</v>
      </c>
      <c r="I87" s="19">
        <f t="shared" si="16"/>
        <v>2007.1412037036951</v>
      </c>
      <c r="J87" s="19">
        <f t="shared" si="14"/>
        <v>4722.2222222222226</v>
      </c>
      <c r="K87" s="19">
        <f t="shared" si="17"/>
        <v>472222.22222222015</v>
      </c>
      <c r="M87" s="23">
        <f>SUM($D$8:D87)</f>
        <v>539512.46038266097</v>
      </c>
      <c r="N87" s="23">
        <f>SUM($F$8:F87)</f>
        <v>300465.64962938998</v>
      </c>
      <c r="O87" s="23">
        <f>SUM($E$8:E87)</f>
        <v>239046.81075327125</v>
      </c>
      <c r="P87" s="23">
        <f>SUM($H$8:H87)</f>
        <v>601146.75925925898</v>
      </c>
      <c r="Q87" s="23">
        <f>SUM($J$8:J87)</f>
        <v>377777.77777777828</v>
      </c>
      <c r="R87" s="23">
        <f>SUM($I$8:I87)</f>
        <v>223368.98148148114</v>
      </c>
    </row>
    <row r="88" spans="3:18">
      <c r="C88" s="9">
        <f t="shared" ca="1" si="11"/>
        <v>46518</v>
      </c>
      <c r="D88" s="11">
        <f t="shared" si="15"/>
        <v>6743.9057547832672</v>
      </c>
      <c r="E88" s="11">
        <f t="shared" si="12"/>
        <v>2312.6237244763151</v>
      </c>
      <c r="F88" s="11">
        <f t="shared" si="9"/>
        <v>4431.282030306952</v>
      </c>
      <c r="G88" s="11">
        <f t="shared" si="13"/>
        <v>545103.06834030256</v>
      </c>
      <c r="H88" s="19">
        <f t="shared" si="10"/>
        <v>6709.4907407407318</v>
      </c>
      <c r="I88" s="19">
        <f t="shared" si="16"/>
        <v>1987.2685185185096</v>
      </c>
      <c r="J88" s="19">
        <f t="shared" si="14"/>
        <v>4722.2222222222226</v>
      </c>
      <c r="K88" s="19">
        <f t="shared" si="17"/>
        <v>467499.9999999979</v>
      </c>
      <c r="M88" s="23">
        <f>SUM($D$8:D88)</f>
        <v>546256.36613744427</v>
      </c>
      <c r="N88" s="23">
        <f>SUM($F$8:F88)</f>
        <v>304896.93165969691</v>
      </c>
      <c r="O88" s="23">
        <f>SUM($E$8:E88)</f>
        <v>241359.43447774756</v>
      </c>
      <c r="P88" s="23">
        <f>SUM($H$8:H88)</f>
        <v>607856.24999999977</v>
      </c>
      <c r="Q88" s="23">
        <f>SUM($J$8:J88)</f>
        <v>382500.00000000052</v>
      </c>
      <c r="R88" s="23">
        <f>SUM($I$8:I88)</f>
        <v>225356.24999999965</v>
      </c>
    </row>
    <row r="89" spans="3:18">
      <c r="C89" s="9">
        <f t="shared" ca="1" si="11"/>
        <v>46549</v>
      </c>
      <c r="D89" s="11">
        <f t="shared" si="15"/>
        <v>6743.9057547832672</v>
      </c>
      <c r="E89" s="11">
        <f t="shared" si="12"/>
        <v>2293.9754125987729</v>
      </c>
      <c r="F89" s="11">
        <f t="shared" si="9"/>
        <v>4449.9303421844943</v>
      </c>
      <c r="G89" s="11">
        <f t="shared" si="13"/>
        <v>540653.13799811807</v>
      </c>
      <c r="H89" s="19">
        <f t="shared" si="10"/>
        <v>6689.6180555555475</v>
      </c>
      <c r="I89" s="19">
        <f t="shared" si="16"/>
        <v>1967.3958333333244</v>
      </c>
      <c r="J89" s="19">
        <f t="shared" si="14"/>
        <v>4722.2222222222226</v>
      </c>
      <c r="K89" s="19">
        <f t="shared" si="17"/>
        <v>462777.77777777566</v>
      </c>
      <c r="M89" s="23">
        <f>SUM($D$8:D89)</f>
        <v>553000.27189222758</v>
      </c>
      <c r="N89" s="23">
        <f>SUM($F$8:F89)</f>
        <v>309346.86200188141</v>
      </c>
      <c r="O89" s="23">
        <f>SUM($E$8:E89)</f>
        <v>243653.40989034635</v>
      </c>
      <c r="P89" s="23">
        <f>SUM($H$8:H89)</f>
        <v>614545.86805555527</v>
      </c>
      <c r="Q89" s="23">
        <f>SUM($J$8:J89)</f>
        <v>387222.22222222277</v>
      </c>
      <c r="R89" s="23">
        <f>SUM($I$8:I89)</f>
        <v>227323.64583333296</v>
      </c>
    </row>
    <row r="90" spans="3:18">
      <c r="C90" s="9">
        <f t="shared" ca="1" si="11"/>
        <v>46579</v>
      </c>
      <c r="D90" s="11">
        <f t="shared" si="15"/>
        <v>6743.9057547832672</v>
      </c>
      <c r="E90" s="11">
        <f t="shared" si="12"/>
        <v>2275.2486224087465</v>
      </c>
      <c r="F90" s="11">
        <f t="shared" si="9"/>
        <v>4468.6571323745211</v>
      </c>
      <c r="G90" s="11">
        <f t="shared" si="13"/>
        <v>536184.48086574359</v>
      </c>
      <c r="H90" s="19">
        <f t="shared" si="10"/>
        <v>6669.7453703703613</v>
      </c>
      <c r="I90" s="19">
        <f t="shared" si="16"/>
        <v>1947.5231481481392</v>
      </c>
      <c r="J90" s="19">
        <f t="shared" si="14"/>
        <v>4722.2222222222226</v>
      </c>
      <c r="K90" s="19">
        <f t="shared" si="17"/>
        <v>458055.55555555341</v>
      </c>
      <c r="M90" s="23">
        <f>SUM($D$8:D90)</f>
        <v>559744.17764701089</v>
      </c>
      <c r="N90" s="23">
        <f>SUM($F$8:F90)</f>
        <v>313815.51913425594</v>
      </c>
      <c r="O90" s="23">
        <f>SUM($E$8:E90)</f>
        <v>245928.65851275509</v>
      </c>
      <c r="P90" s="23">
        <f>SUM($H$8:H90)</f>
        <v>621215.61342592561</v>
      </c>
      <c r="Q90" s="23">
        <f>SUM($J$8:J90)</f>
        <v>391944.44444444502</v>
      </c>
      <c r="R90" s="23">
        <f>SUM($I$8:I90)</f>
        <v>229271.16898148111</v>
      </c>
    </row>
    <row r="91" spans="3:18">
      <c r="C91" s="9">
        <f t="shared" ca="1" si="11"/>
        <v>46610</v>
      </c>
      <c r="D91" s="11">
        <f t="shared" si="15"/>
        <v>6743.9057547832672</v>
      </c>
      <c r="E91" s="11">
        <f t="shared" si="12"/>
        <v>2256.4430236433373</v>
      </c>
      <c r="F91" s="11">
        <f t="shared" si="9"/>
        <v>4487.4627311399299</v>
      </c>
      <c r="G91" s="11">
        <f t="shared" si="13"/>
        <v>531697.01813460363</v>
      </c>
      <c r="H91" s="19">
        <f t="shared" si="10"/>
        <v>6649.8726851851761</v>
      </c>
      <c r="I91" s="19">
        <f t="shared" si="16"/>
        <v>1927.6504629629537</v>
      </c>
      <c r="J91" s="19">
        <f t="shared" si="14"/>
        <v>4722.2222222222226</v>
      </c>
      <c r="K91" s="19">
        <f t="shared" si="17"/>
        <v>453333.33333333116</v>
      </c>
      <c r="M91" s="23">
        <f>SUM($D$8:D91)</f>
        <v>566488.0834017942</v>
      </c>
      <c r="N91" s="23">
        <f>SUM($F$8:F91)</f>
        <v>318302.98186539585</v>
      </c>
      <c r="O91" s="23">
        <f>SUM($E$8:E91)</f>
        <v>248185.10153639843</v>
      </c>
      <c r="P91" s="23">
        <f>SUM($H$8:H91)</f>
        <v>627865.48611111077</v>
      </c>
      <c r="Q91" s="23">
        <f>SUM($J$8:J91)</f>
        <v>396666.66666666727</v>
      </c>
      <c r="R91" s="23">
        <f>SUM($I$8:I91)</f>
        <v>231198.81944444406</v>
      </c>
    </row>
    <row r="92" spans="3:18">
      <c r="C92" s="9">
        <f t="shared" ca="1" si="11"/>
        <v>46641</v>
      </c>
      <c r="D92" s="11">
        <f t="shared" si="15"/>
        <v>6743.9057547832672</v>
      </c>
      <c r="E92" s="11">
        <f t="shared" si="12"/>
        <v>2237.55828464979</v>
      </c>
      <c r="F92" s="11">
        <f t="shared" si="9"/>
        <v>4506.3474701334771</v>
      </c>
      <c r="G92" s="11">
        <f t="shared" si="13"/>
        <v>527190.67066447018</v>
      </c>
      <c r="H92" s="19">
        <f t="shared" si="10"/>
        <v>6629.9999999999909</v>
      </c>
      <c r="I92" s="19">
        <f t="shared" si="16"/>
        <v>1907.7777777777685</v>
      </c>
      <c r="J92" s="19">
        <f t="shared" si="14"/>
        <v>4722.2222222222226</v>
      </c>
      <c r="K92" s="19">
        <f t="shared" si="17"/>
        <v>448611.11111110891</v>
      </c>
      <c r="M92" s="23">
        <f>SUM($D$8:D92)</f>
        <v>573231.9891565775</v>
      </c>
      <c r="N92" s="23">
        <f>SUM($F$8:F92)</f>
        <v>322809.3293355293</v>
      </c>
      <c r="O92" s="23">
        <f>SUM($E$8:E92)</f>
        <v>250422.65982104823</v>
      </c>
      <c r="P92" s="23">
        <f>SUM($H$8:H92)</f>
        <v>634495.48611111077</v>
      </c>
      <c r="Q92" s="23">
        <f>SUM($J$8:J92)</f>
        <v>401388.88888888952</v>
      </c>
      <c r="R92" s="23">
        <f>SUM($I$8:I92)</f>
        <v>233106.59722222184</v>
      </c>
    </row>
    <row r="93" spans="3:18">
      <c r="C93" s="9">
        <f t="shared" ca="1" si="11"/>
        <v>46671</v>
      </c>
      <c r="D93" s="11">
        <f t="shared" si="15"/>
        <v>6743.9057547832672</v>
      </c>
      <c r="E93" s="11">
        <f t="shared" si="12"/>
        <v>2218.5940723796452</v>
      </c>
      <c r="F93" s="11">
        <f t="shared" si="9"/>
        <v>4525.3116824036224</v>
      </c>
      <c r="G93" s="11">
        <f t="shared" si="13"/>
        <v>522665.35898206657</v>
      </c>
      <c r="H93" s="19">
        <f t="shared" si="10"/>
        <v>6610.1273148148057</v>
      </c>
      <c r="I93" s="19">
        <f t="shared" si="16"/>
        <v>1887.9050925925833</v>
      </c>
      <c r="J93" s="19">
        <f t="shared" si="14"/>
        <v>4722.2222222222226</v>
      </c>
      <c r="K93" s="19">
        <f t="shared" si="17"/>
        <v>443888.88888888666</v>
      </c>
      <c r="M93" s="23">
        <f>SUM($D$8:D93)</f>
        <v>579975.89491136081</v>
      </c>
      <c r="N93" s="23">
        <f>SUM($F$8:F93)</f>
        <v>327334.64101793291</v>
      </c>
      <c r="O93" s="23">
        <f>SUM($E$8:E93)</f>
        <v>252641.25389342787</v>
      </c>
      <c r="P93" s="23">
        <f>SUM($H$8:H93)</f>
        <v>641105.61342592561</v>
      </c>
      <c r="Q93" s="23">
        <f>SUM($J$8:J93)</f>
        <v>406111.11111111176</v>
      </c>
      <c r="R93" s="23">
        <f>SUM($I$8:I93)</f>
        <v>234994.50231481442</v>
      </c>
    </row>
    <row r="94" spans="3:18">
      <c r="C94" s="9">
        <f t="shared" ca="1" si="11"/>
        <v>46702</v>
      </c>
      <c r="D94" s="11">
        <f t="shared" si="15"/>
        <v>6743.9057547832672</v>
      </c>
      <c r="E94" s="11">
        <f t="shared" si="12"/>
        <v>2199.5500523828632</v>
      </c>
      <c r="F94" s="11">
        <f t="shared" si="9"/>
        <v>4544.355702400404</v>
      </c>
      <c r="G94" s="11">
        <f t="shared" si="13"/>
        <v>518121.00327966618</v>
      </c>
      <c r="H94" s="19">
        <f t="shared" si="10"/>
        <v>6590.2546296296205</v>
      </c>
      <c r="I94" s="19">
        <f t="shared" si="16"/>
        <v>1868.0324074073978</v>
      </c>
      <c r="J94" s="19">
        <f t="shared" si="14"/>
        <v>4722.2222222222226</v>
      </c>
      <c r="K94" s="19">
        <f t="shared" si="17"/>
        <v>439166.66666666442</v>
      </c>
      <c r="M94" s="23">
        <f>SUM($D$8:D94)</f>
        <v>586719.80066614412</v>
      </c>
      <c r="N94" s="23">
        <f>SUM($F$8:F94)</f>
        <v>331878.99672033329</v>
      </c>
      <c r="O94" s="23">
        <f>SUM($E$8:E94)</f>
        <v>254840.80394581074</v>
      </c>
      <c r="P94" s="23">
        <f>SUM($H$8:H94)</f>
        <v>647695.86805555527</v>
      </c>
      <c r="Q94" s="23">
        <f>SUM($J$8:J94)</f>
        <v>410833.33333333401</v>
      </c>
      <c r="R94" s="23">
        <f>SUM($I$8:I94)</f>
        <v>236862.53472222181</v>
      </c>
    </row>
    <row r="95" spans="3:18">
      <c r="C95" s="9">
        <f t="shared" ca="1" si="11"/>
        <v>46732</v>
      </c>
      <c r="D95" s="11">
        <f t="shared" si="15"/>
        <v>6743.9057547832672</v>
      </c>
      <c r="E95" s="11">
        <f t="shared" si="12"/>
        <v>2180.4258888019285</v>
      </c>
      <c r="F95" s="11">
        <f t="shared" si="9"/>
        <v>4563.4798659813387</v>
      </c>
      <c r="G95" s="11">
        <f t="shared" si="13"/>
        <v>513557.52341368486</v>
      </c>
      <c r="H95" s="19">
        <f t="shared" si="10"/>
        <v>6570.3819444444352</v>
      </c>
      <c r="I95" s="19">
        <f t="shared" si="16"/>
        <v>1848.1597222222126</v>
      </c>
      <c r="J95" s="19">
        <f t="shared" si="14"/>
        <v>4722.2222222222226</v>
      </c>
      <c r="K95" s="19">
        <f t="shared" si="17"/>
        <v>434444.44444444217</v>
      </c>
      <c r="M95" s="23">
        <f>SUM($D$8:D95)</f>
        <v>593463.70642092742</v>
      </c>
      <c r="N95" s="23">
        <f>SUM($F$8:F95)</f>
        <v>336442.47658631462</v>
      </c>
      <c r="O95" s="23">
        <f>SUM($E$8:E95)</f>
        <v>257021.22983461266</v>
      </c>
      <c r="P95" s="23">
        <f>SUM($H$8:H95)</f>
        <v>654266.24999999965</v>
      </c>
      <c r="Q95" s="23">
        <f>SUM($J$8:J95)</f>
        <v>415555.55555555626</v>
      </c>
      <c r="R95" s="23">
        <f>SUM($I$8:I95)</f>
        <v>238710.69444444403</v>
      </c>
    </row>
    <row r="96" spans="3:18">
      <c r="C96" s="9">
        <f t="shared" ca="1" si="11"/>
        <v>46763</v>
      </c>
      <c r="D96" s="11">
        <f t="shared" si="15"/>
        <v>6743.9057547832672</v>
      </c>
      <c r="E96" s="11">
        <f t="shared" si="12"/>
        <v>2161.2212443659237</v>
      </c>
      <c r="F96" s="11">
        <f t="shared" si="9"/>
        <v>4582.6845104173435</v>
      </c>
      <c r="G96" s="11">
        <f t="shared" si="13"/>
        <v>508974.83890326752</v>
      </c>
      <c r="H96" s="19">
        <f t="shared" si="10"/>
        <v>6550.50925925925</v>
      </c>
      <c r="I96" s="19">
        <f t="shared" si="16"/>
        <v>1828.2870370370274</v>
      </c>
      <c r="J96" s="19">
        <f t="shared" si="14"/>
        <v>4722.2222222222226</v>
      </c>
      <c r="K96" s="19">
        <f t="shared" si="17"/>
        <v>429722.22222221992</v>
      </c>
      <c r="M96" s="23">
        <f>SUM($D$8:D96)</f>
        <v>600207.61217571073</v>
      </c>
      <c r="N96" s="23">
        <f>SUM($F$8:F96)</f>
        <v>341025.16109673196</v>
      </c>
      <c r="O96" s="23">
        <f>SUM($E$8:E96)</f>
        <v>259182.4510789786</v>
      </c>
      <c r="P96" s="23">
        <f>SUM($H$8:H96)</f>
        <v>660816.75925925886</v>
      </c>
      <c r="Q96" s="23">
        <f>SUM($J$8:J96)</f>
        <v>420277.77777777851</v>
      </c>
      <c r="R96" s="23">
        <f>SUM($I$8:I96)</f>
        <v>240538.98148148105</v>
      </c>
    </row>
    <row r="97" spans="3:18">
      <c r="C97" s="9">
        <f t="shared" ca="1" si="11"/>
        <v>46794</v>
      </c>
      <c r="D97" s="11">
        <f t="shared" si="15"/>
        <v>6743.9057547832672</v>
      </c>
      <c r="E97" s="11">
        <f t="shared" si="12"/>
        <v>2141.9357803845842</v>
      </c>
      <c r="F97" s="11">
        <f t="shared" si="9"/>
        <v>4601.969974398683</v>
      </c>
      <c r="G97" s="11">
        <f t="shared" si="13"/>
        <v>504372.86892886885</v>
      </c>
      <c r="H97" s="19">
        <f t="shared" si="10"/>
        <v>6530.6365740740648</v>
      </c>
      <c r="I97" s="19">
        <f t="shared" si="16"/>
        <v>1808.414351851842</v>
      </c>
      <c r="J97" s="19">
        <f t="shared" si="14"/>
        <v>4722.2222222222226</v>
      </c>
      <c r="K97" s="19">
        <f t="shared" si="17"/>
        <v>424999.99999999767</v>
      </c>
      <c r="M97" s="23">
        <f>SUM($D$8:D97)</f>
        <v>606951.51793049404</v>
      </c>
      <c r="N97" s="23">
        <f>SUM($F$8:F97)</f>
        <v>345627.13107113063</v>
      </c>
      <c r="O97" s="23">
        <f>SUM($E$8:E97)</f>
        <v>261324.38685936318</v>
      </c>
      <c r="P97" s="23">
        <f>SUM($H$8:H97)</f>
        <v>667347.39583333291</v>
      </c>
      <c r="Q97" s="23">
        <f>SUM($J$8:J97)</f>
        <v>425000.00000000076</v>
      </c>
      <c r="R97" s="23">
        <f>SUM($I$8:I97)</f>
        <v>242347.39583333291</v>
      </c>
    </row>
    <row r="98" spans="3:18">
      <c r="C98" s="9">
        <f t="shared" ca="1" si="11"/>
        <v>46823</v>
      </c>
      <c r="D98" s="11">
        <f t="shared" si="15"/>
        <v>6743.9057547832672</v>
      </c>
      <c r="E98" s="11">
        <f t="shared" si="12"/>
        <v>2122.5691567423228</v>
      </c>
      <c r="F98" s="11">
        <f t="shared" si="9"/>
        <v>4621.3365980409444</v>
      </c>
      <c r="G98" s="11">
        <f t="shared" si="13"/>
        <v>499751.5323308279</v>
      </c>
      <c r="H98" s="19">
        <f t="shared" si="10"/>
        <v>6510.7638888888796</v>
      </c>
      <c r="I98" s="19">
        <f t="shared" si="16"/>
        <v>1788.5416666666567</v>
      </c>
      <c r="J98" s="19">
        <f t="shared" si="14"/>
        <v>4722.2222222222226</v>
      </c>
      <c r="K98" s="19">
        <f t="shared" si="17"/>
        <v>420277.77777777542</v>
      </c>
      <c r="M98" s="23">
        <f>SUM($D$8:D98)</f>
        <v>613695.42368527735</v>
      </c>
      <c r="N98" s="23">
        <f>SUM($F$8:F98)</f>
        <v>350248.46766917157</v>
      </c>
      <c r="O98" s="23">
        <f>SUM($E$8:E98)</f>
        <v>263446.95601610548</v>
      </c>
      <c r="P98" s="23">
        <f>SUM($H$8:H98)</f>
        <v>673858.15972222178</v>
      </c>
      <c r="Q98" s="23">
        <f>SUM($J$8:J98)</f>
        <v>429722.222222223</v>
      </c>
      <c r="R98" s="23">
        <f>SUM($I$8:I98)</f>
        <v>244135.93749999956</v>
      </c>
    </row>
    <row r="99" spans="3:18">
      <c r="C99" s="9">
        <f t="shared" ca="1" si="11"/>
        <v>46854</v>
      </c>
      <c r="D99" s="11">
        <f t="shared" si="15"/>
        <v>6743.9057547832672</v>
      </c>
      <c r="E99" s="11">
        <f t="shared" si="12"/>
        <v>2103.121031892234</v>
      </c>
      <c r="F99" s="11">
        <f t="shared" si="9"/>
        <v>4640.7847228910332</v>
      </c>
      <c r="G99" s="11">
        <f t="shared" si="13"/>
        <v>495110.74760793685</v>
      </c>
      <c r="H99" s="19">
        <f t="shared" si="10"/>
        <v>6490.8912037036944</v>
      </c>
      <c r="I99" s="19">
        <f t="shared" si="16"/>
        <v>1768.6689814814715</v>
      </c>
      <c r="J99" s="19">
        <f t="shared" si="14"/>
        <v>4722.2222222222226</v>
      </c>
      <c r="K99" s="19">
        <f t="shared" si="17"/>
        <v>415555.55555555318</v>
      </c>
      <c r="M99" s="23">
        <f>SUM($D$8:D99)</f>
        <v>620439.32944006065</v>
      </c>
      <c r="N99" s="23">
        <f>SUM($F$8:F99)</f>
        <v>354889.25239206263</v>
      </c>
      <c r="O99" s="23">
        <f>SUM($E$8:E99)</f>
        <v>265550.07704799774</v>
      </c>
      <c r="P99" s="23">
        <f>SUM($H$8:H99)</f>
        <v>680349.05092592549</v>
      </c>
      <c r="Q99" s="23">
        <f>SUM($J$8:J99)</f>
        <v>434444.44444444525</v>
      </c>
      <c r="R99" s="23">
        <f>SUM($I$8:I99)</f>
        <v>245904.60648148102</v>
      </c>
    </row>
    <row r="100" spans="3:18">
      <c r="C100" s="9">
        <f t="shared" ca="1" si="11"/>
        <v>46884</v>
      </c>
      <c r="D100" s="11">
        <f t="shared" si="15"/>
        <v>6743.9057547832672</v>
      </c>
      <c r="E100" s="11">
        <f t="shared" si="12"/>
        <v>2083.5910628500674</v>
      </c>
      <c r="F100" s="11">
        <f t="shared" si="9"/>
        <v>4660.3146919331994</v>
      </c>
      <c r="G100" s="11">
        <f t="shared" si="13"/>
        <v>490450.43291600363</v>
      </c>
      <c r="H100" s="19">
        <f t="shared" si="10"/>
        <v>6471.0185185185092</v>
      </c>
      <c r="I100" s="19">
        <f t="shared" si="16"/>
        <v>1748.7962962962861</v>
      </c>
      <c r="J100" s="19">
        <f t="shared" si="14"/>
        <v>4722.2222222222226</v>
      </c>
      <c r="K100" s="19">
        <f t="shared" si="17"/>
        <v>410833.33333333093</v>
      </c>
      <c r="M100" s="23">
        <f>SUM($D$8:D100)</f>
        <v>627183.23519484396</v>
      </c>
      <c r="N100" s="23">
        <f>SUM($F$8:F100)</f>
        <v>359549.56708399585</v>
      </c>
      <c r="O100" s="23">
        <f>SUM($E$8:E100)</f>
        <v>267633.66811084782</v>
      </c>
      <c r="P100" s="23">
        <f>SUM($H$8:H100)</f>
        <v>686820.06944444403</v>
      </c>
      <c r="Q100" s="23">
        <f>SUM($J$8:J100)</f>
        <v>439166.6666666675</v>
      </c>
      <c r="R100" s="23">
        <f>SUM($I$8:I100)</f>
        <v>247653.40277777732</v>
      </c>
    </row>
    <row r="101" spans="3:18">
      <c r="C101" s="9">
        <f t="shared" ca="1" si="11"/>
        <v>46915</v>
      </c>
      <c r="D101" s="11">
        <f t="shared" si="15"/>
        <v>6743.9057547832672</v>
      </c>
      <c r="E101" s="11">
        <f t="shared" si="12"/>
        <v>2063.9789051881817</v>
      </c>
      <c r="F101" s="11">
        <f t="shared" si="9"/>
        <v>4679.9268495950855</v>
      </c>
      <c r="G101" s="11">
        <f t="shared" si="13"/>
        <v>485770.50606640853</v>
      </c>
      <c r="H101" s="19">
        <f t="shared" si="10"/>
        <v>6451.145833333323</v>
      </c>
      <c r="I101" s="19">
        <f t="shared" si="16"/>
        <v>1728.9236111111009</v>
      </c>
      <c r="J101" s="19">
        <f t="shared" si="14"/>
        <v>4722.2222222222226</v>
      </c>
      <c r="K101" s="19">
        <f t="shared" si="17"/>
        <v>406111.11111110868</v>
      </c>
      <c r="M101" s="23">
        <f>SUM($D$8:D101)</f>
        <v>633927.14094962727</v>
      </c>
      <c r="N101" s="23">
        <f>SUM($F$8:F101)</f>
        <v>364229.49393359094</v>
      </c>
      <c r="O101" s="23">
        <f>SUM($E$8:E101)</f>
        <v>269697.64701603597</v>
      </c>
      <c r="P101" s="23">
        <f>SUM($H$8:H101)</f>
        <v>693271.2152777774</v>
      </c>
      <c r="Q101" s="23">
        <f>SUM($J$8:J101)</f>
        <v>443888.88888888975</v>
      </c>
      <c r="R101" s="23">
        <f>SUM($I$8:I101)</f>
        <v>249382.32638888841</v>
      </c>
    </row>
    <row r="102" spans="3:18">
      <c r="C102" s="9">
        <f t="shared" ca="1" si="11"/>
        <v>46945</v>
      </c>
      <c r="D102" s="11">
        <f t="shared" si="15"/>
        <v>6743.9057547832672</v>
      </c>
      <c r="E102" s="11">
        <f t="shared" si="12"/>
        <v>2044.2842130294691</v>
      </c>
      <c r="F102" s="11">
        <f t="shared" si="9"/>
        <v>4699.6215417537978</v>
      </c>
      <c r="G102" s="11">
        <f t="shared" si="13"/>
        <v>481070.88452465471</v>
      </c>
      <c r="H102" s="19">
        <f t="shared" si="10"/>
        <v>6431.2731481481387</v>
      </c>
      <c r="I102" s="19">
        <f t="shared" si="16"/>
        <v>1709.0509259259156</v>
      </c>
      <c r="J102" s="19">
        <f t="shared" si="14"/>
        <v>4722.2222222222226</v>
      </c>
      <c r="K102" s="19">
        <f t="shared" si="17"/>
        <v>401388.88888888643</v>
      </c>
      <c r="M102" s="23">
        <f>SUM($D$8:D102)</f>
        <v>640671.04670441058</v>
      </c>
      <c r="N102" s="23">
        <f>SUM($F$8:F102)</f>
        <v>368929.11547534476</v>
      </c>
      <c r="O102" s="23">
        <f>SUM($E$8:E102)</f>
        <v>271741.93122906546</v>
      </c>
      <c r="P102" s="23">
        <f>SUM($H$8:H102)</f>
        <v>699702.48842592549</v>
      </c>
      <c r="Q102" s="23">
        <f>SUM($J$8:J102)</f>
        <v>448611.111111112</v>
      </c>
      <c r="R102" s="23">
        <f>SUM($I$8:I102)</f>
        <v>251091.37731481434</v>
      </c>
    </row>
    <row r="103" spans="3:18">
      <c r="C103" s="9">
        <f t="shared" ca="1" si="11"/>
        <v>46976</v>
      </c>
      <c r="D103" s="11">
        <f t="shared" si="15"/>
        <v>6743.9057547832672</v>
      </c>
      <c r="E103" s="11">
        <f t="shared" si="12"/>
        <v>2024.5066390412551</v>
      </c>
      <c r="F103" s="11">
        <f t="shared" si="9"/>
        <v>4719.3991157420123</v>
      </c>
      <c r="G103" s="11">
        <f t="shared" si="13"/>
        <v>476351.4854089127</v>
      </c>
      <c r="H103" s="19">
        <f t="shared" si="10"/>
        <v>6411.4004629629526</v>
      </c>
      <c r="I103" s="19">
        <f t="shared" si="16"/>
        <v>1689.1782407407302</v>
      </c>
      <c r="J103" s="19">
        <f t="shared" si="14"/>
        <v>4722.2222222222226</v>
      </c>
      <c r="K103" s="19">
        <f t="shared" si="17"/>
        <v>396666.66666666418</v>
      </c>
      <c r="M103" s="23">
        <f>SUM($D$8:D103)</f>
        <v>647414.95245919388</v>
      </c>
      <c r="N103" s="23">
        <f>SUM($F$8:F103)</f>
        <v>373648.51459108677</v>
      </c>
      <c r="O103" s="23">
        <f>SUM($E$8:E103)</f>
        <v>273766.4378681067</v>
      </c>
      <c r="P103" s="23">
        <f>SUM($H$8:H103)</f>
        <v>706113.88888888841</v>
      </c>
      <c r="Q103" s="23">
        <f>SUM($J$8:J103)</f>
        <v>453333.33333333425</v>
      </c>
      <c r="R103" s="23">
        <f>SUM($I$8:I103)</f>
        <v>252780.55555555507</v>
      </c>
    </row>
    <row r="104" spans="3:18">
      <c r="C104" s="9">
        <f t="shared" ca="1" si="11"/>
        <v>47007</v>
      </c>
      <c r="D104" s="11">
        <f t="shared" si="15"/>
        <v>6743.9057547832672</v>
      </c>
      <c r="E104" s="11">
        <f t="shared" si="12"/>
        <v>2004.6458344291741</v>
      </c>
      <c r="F104" s="11">
        <f t="shared" si="9"/>
        <v>4739.2599203540931</v>
      </c>
      <c r="G104" s="11">
        <f t="shared" si="13"/>
        <v>471612.22548855859</v>
      </c>
      <c r="H104" s="19">
        <f t="shared" si="10"/>
        <v>6391.5277777777674</v>
      </c>
      <c r="I104" s="19">
        <f t="shared" si="16"/>
        <v>1669.305555555545</v>
      </c>
      <c r="J104" s="19">
        <f t="shared" si="14"/>
        <v>4722.2222222222226</v>
      </c>
      <c r="K104" s="19">
        <f t="shared" si="17"/>
        <v>391944.44444444194</v>
      </c>
      <c r="M104" s="23">
        <f>SUM($D$8:D104)</f>
        <v>654158.85821397719</v>
      </c>
      <c r="N104" s="23">
        <f>SUM($F$8:F104)</f>
        <v>378387.77451144089</v>
      </c>
      <c r="O104" s="23">
        <f>SUM($E$8:E104)</f>
        <v>275771.08370253589</v>
      </c>
      <c r="P104" s="23">
        <f>SUM($H$8:H104)</f>
        <v>712505.41666666616</v>
      </c>
      <c r="Q104" s="23">
        <f>SUM($J$8:J104)</f>
        <v>458055.55555555649</v>
      </c>
      <c r="R104" s="23">
        <f>SUM($I$8:I104)</f>
        <v>254449.8611111106</v>
      </c>
    </row>
    <row r="105" spans="3:18">
      <c r="C105" s="9">
        <f t="shared" ca="1" si="11"/>
        <v>47037</v>
      </c>
      <c r="D105" s="11">
        <f t="shared" si="15"/>
        <v>6743.9057547832672</v>
      </c>
      <c r="E105" s="11">
        <f t="shared" si="12"/>
        <v>1984.7014489310172</v>
      </c>
      <c r="F105" s="11">
        <f t="shared" si="9"/>
        <v>4759.2043058522504</v>
      </c>
      <c r="G105" s="11">
        <f t="shared" si="13"/>
        <v>466853.02118270635</v>
      </c>
      <c r="H105" s="19">
        <f t="shared" si="10"/>
        <v>6371.6550925925822</v>
      </c>
      <c r="I105" s="19">
        <f t="shared" si="16"/>
        <v>1649.4328703703598</v>
      </c>
      <c r="J105" s="19">
        <f t="shared" si="14"/>
        <v>4722.2222222222226</v>
      </c>
      <c r="K105" s="19">
        <f t="shared" si="17"/>
        <v>387222.22222221969</v>
      </c>
      <c r="M105" s="23">
        <f>SUM($D$8:D105)</f>
        <v>660902.7639687605</v>
      </c>
      <c r="N105" s="23">
        <f>SUM($F$8:F105)</f>
        <v>383146.97881729313</v>
      </c>
      <c r="O105" s="23">
        <f>SUM($E$8:E105)</f>
        <v>277755.7851514669</v>
      </c>
      <c r="P105" s="23">
        <f>SUM($H$8:H105)</f>
        <v>718877.07175925875</v>
      </c>
      <c r="Q105" s="23">
        <f>SUM($J$8:J105)</f>
        <v>462777.77777777874</v>
      </c>
      <c r="R105" s="23">
        <f>SUM($I$8:I105)</f>
        <v>256099.29398148097</v>
      </c>
    </row>
    <row r="106" spans="3:18">
      <c r="C106" s="9">
        <f t="shared" ca="1" si="11"/>
        <v>47068</v>
      </c>
      <c r="D106" s="11">
        <f t="shared" si="15"/>
        <v>6743.9057547832672</v>
      </c>
      <c r="E106" s="11">
        <f t="shared" si="12"/>
        <v>1964.6731308105557</v>
      </c>
      <c r="F106" s="11">
        <f t="shared" si="9"/>
        <v>4779.2326239727117</v>
      </c>
      <c r="G106" s="11">
        <f t="shared" si="13"/>
        <v>462073.78855873365</v>
      </c>
      <c r="H106" s="19">
        <f t="shared" si="10"/>
        <v>6351.7824074073969</v>
      </c>
      <c r="I106" s="19">
        <f t="shared" si="16"/>
        <v>1629.5601851851743</v>
      </c>
      <c r="J106" s="19">
        <f t="shared" si="14"/>
        <v>4722.2222222222226</v>
      </c>
      <c r="K106" s="19">
        <f t="shared" si="17"/>
        <v>382499.99999999744</v>
      </c>
      <c r="M106" s="23">
        <f>SUM($D$8:D106)</f>
        <v>667646.6697235438</v>
      </c>
      <c r="N106" s="23">
        <f>SUM($F$8:F106)</f>
        <v>387926.21144126583</v>
      </c>
      <c r="O106" s="23">
        <f>SUM($E$8:E106)</f>
        <v>279720.45828227745</v>
      </c>
      <c r="P106" s="23">
        <f>SUM($H$8:H106)</f>
        <v>725228.85416666616</v>
      </c>
      <c r="Q106" s="23">
        <f>SUM($J$8:J106)</f>
        <v>467500.00000000099</v>
      </c>
      <c r="R106" s="23">
        <f>SUM($I$8:I106)</f>
        <v>257728.85416666613</v>
      </c>
    </row>
    <row r="107" spans="3:18">
      <c r="C107" s="9">
        <f t="shared" ca="1" si="11"/>
        <v>47098</v>
      </c>
      <c r="D107" s="11">
        <f t="shared" si="15"/>
        <v>6743.9057547832672</v>
      </c>
      <c r="E107" s="11">
        <f t="shared" si="12"/>
        <v>1944.5605268513373</v>
      </c>
      <c r="F107" s="11">
        <f t="shared" si="9"/>
        <v>4799.3452279319299</v>
      </c>
      <c r="G107" s="11">
        <f t="shared" si="13"/>
        <v>457274.44333080173</v>
      </c>
      <c r="H107" s="19">
        <f t="shared" si="10"/>
        <v>6331.9097222222117</v>
      </c>
      <c r="I107" s="19">
        <f t="shared" si="16"/>
        <v>1609.6874999999891</v>
      </c>
      <c r="J107" s="19">
        <f t="shared" si="14"/>
        <v>4722.2222222222226</v>
      </c>
      <c r="K107" s="19">
        <f t="shared" si="17"/>
        <v>377777.77777777519</v>
      </c>
      <c r="M107" s="23">
        <f>SUM($D$8:D107)</f>
        <v>674390.57547832711</v>
      </c>
      <c r="N107" s="23">
        <f>SUM($F$8:F107)</f>
        <v>392725.55666919774</v>
      </c>
      <c r="O107" s="23">
        <f>SUM($E$8:E107)</f>
        <v>281665.01880912879</v>
      </c>
      <c r="P107" s="23">
        <f>SUM($H$8:H107)</f>
        <v>731560.76388888841</v>
      </c>
      <c r="Q107" s="23">
        <f>SUM($J$8:J107)</f>
        <v>472222.22222222324</v>
      </c>
      <c r="R107" s="23">
        <f>SUM($I$8:I107)</f>
        <v>259338.54166666613</v>
      </c>
    </row>
    <row r="108" spans="3:18">
      <c r="C108" s="9">
        <f t="shared" ca="1" si="11"/>
        <v>47129</v>
      </c>
      <c r="D108" s="11">
        <f t="shared" si="15"/>
        <v>6743.9057547832672</v>
      </c>
      <c r="E108" s="11">
        <f t="shared" si="12"/>
        <v>1924.3632823504572</v>
      </c>
      <c r="F108" s="11">
        <f t="shared" si="9"/>
        <v>4819.5424724328095</v>
      </c>
      <c r="G108" s="11">
        <f t="shared" si="13"/>
        <v>452454.9008583689</v>
      </c>
      <c r="H108" s="19">
        <f t="shared" si="10"/>
        <v>6312.0370370370265</v>
      </c>
      <c r="I108" s="19">
        <f t="shared" si="16"/>
        <v>1589.8148148148039</v>
      </c>
      <c r="J108" s="19">
        <f t="shared" si="14"/>
        <v>4722.2222222222226</v>
      </c>
      <c r="K108" s="19">
        <f t="shared" si="17"/>
        <v>373055.55555555294</v>
      </c>
      <c r="M108" s="23">
        <f>SUM($D$8:D108)</f>
        <v>681134.48123311042</v>
      </c>
      <c r="N108" s="23">
        <f>SUM($F$8:F108)</f>
        <v>397545.09914163058</v>
      </c>
      <c r="O108" s="23">
        <f>SUM($E$8:E108)</f>
        <v>283589.38209147926</v>
      </c>
      <c r="P108" s="23">
        <f>SUM($H$8:H108)</f>
        <v>737872.80092592549</v>
      </c>
      <c r="Q108" s="23">
        <f>SUM($J$8:J108)</f>
        <v>476944.44444444549</v>
      </c>
      <c r="R108" s="23">
        <f>SUM($I$8:I108)</f>
        <v>260928.35648148094</v>
      </c>
    </row>
    <row r="109" spans="3:18">
      <c r="C109" s="9">
        <f t="shared" ca="1" si="11"/>
        <v>47160</v>
      </c>
      <c r="D109" s="11">
        <f t="shared" si="15"/>
        <v>6743.9057547832672</v>
      </c>
      <c r="E109" s="11">
        <f t="shared" si="12"/>
        <v>1904.0810411123023</v>
      </c>
      <c r="F109" s="11">
        <f t="shared" si="9"/>
        <v>4839.8247136709651</v>
      </c>
      <c r="G109" s="11">
        <f t="shared" si="13"/>
        <v>447615.07614469796</v>
      </c>
      <c r="H109" s="19">
        <f t="shared" si="10"/>
        <v>6292.1643518518413</v>
      </c>
      <c r="I109" s="19">
        <f t="shared" si="16"/>
        <v>1569.9421296296184</v>
      </c>
      <c r="J109" s="19">
        <f t="shared" si="14"/>
        <v>4722.2222222222226</v>
      </c>
      <c r="K109" s="19">
        <f t="shared" si="17"/>
        <v>368333.33333333069</v>
      </c>
      <c r="M109" s="23">
        <f>SUM($D$8:D109)</f>
        <v>687878.38698789373</v>
      </c>
      <c r="N109" s="23">
        <f>SUM($F$8:F109)</f>
        <v>402384.92385530152</v>
      </c>
      <c r="O109" s="23">
        <f>SUM($E$8:E109)</f>
        <v>285493.46313259157</v>
      </c>
      <c r="P109" s="23">
        <f>SUM($H$8:H109)</f>
        <v>744164.96527777729</v>
      </c>
      <c r="Q109" s="23">
        <f>SUM($J$8:J109)</f>
        <v>481666.66666666773</v>
      </c>
      <c r="R109" s="23">
        <f>SUM($I$8:I109)</f>
        <v>262498.29861111054</v>
      </c>
    </row>
    <row r="110" spans="3:18">
      <c r="C110" s="9">
        <f t="shared" ca="1" si="11"/>
        <v>47188</v>
      </c>
      <c r="D110" s="11">
        <f t="shared" si="15"/>
        <v>6743.9057547832672</v>
      </c>
      <c r="E110" s="11">
        <f t="shared" si="12"/>
        <v>1883.7134454422705</v>
      </c>
      <c r="F110" s="11">
        <f t="shared" si="9"/>
        <v>4860.1923093409969</v>
      </c>
      <c r="G110" s="11">
        <f t="shared" si="13"/>
        <v>442754.88383535697</v>
      </c>
      <c r="H110" s="19">
        <f t="shared" si="10"/>
        <v>6272.2916666666561</v>
      </c>
      <c r="I110" s="19">
        <f t="shared" si="16"/>
        <v>1550.0694444444332</v>
      </c>
      <c r="J110" s="19">
        <f t="shared" si="14"/>
        <v>4722.2222222222226</v>
      </c>
      <c r="K110" s="19">
        <f t="shared" si="17"/>
        <v>363611.11111110845</v>
      </c>
      <c r="M110" s="23">
        <f>SUM($D$8:D110)</f>
        <v>694622.29274267703</v>
      </c>
      <c r="N110" s="23">
        <f>SUM($F$8:F110)</f>
        <v>407245.1161646425</v>
      </c>
      <c r="O110" s="23">
        <f>SUM($E$8:E110)</f>
        <v>287377.17657803383</v>
      </c>
      <c r="P110" s="23">
        <f>SUM($H$8:H110)</f>
        <v>750437.25694444391</v>
      </c>
      <c r="Q110" s="23">
        <f>SUM($J$8:J110)</f>
        <v>486388.88888888998</v>
      </c>
      <c r="R110" s="23">
        <f>SUM($I$8:I110)</f>
        <v>264048.36805555498</v>
      </c>
    </row>
    <row r="111" spans="3:18">
      <c r="C111" s="9">
        <f t="shared" ca="1" si="11"/>
        <v>47219</v>
      </c>
      <c r="D111" s="11">
        <f t="shared" si="15"/>
        <v>6743.9057547832672</v>
      </c>
      <c r="E111" s="11">
        <f t="shared" si="12"/>
        <v>1863.2601361404604</v>
      </c>
      <c r="F111" s="11">
        <f t="shared" si="9"/>
        <v>4880.6456186428068</v>
      </c>
      <c r="G111" s="11">
        <f t="shared" si="13"/>
        <v>437874.23821671418</v>
      </c>
      <c r="H111" s="19">
        <f t="shared" si="10"/>
        <v>6252.4189814814708</v>
      </c>
      <c r="I111" s="19">
        <f t="shared" si="16"/>
        <v>1530.196759259248</v>
      </c>
      <c r="J111" s="19">
        <f t="shared" si="14"/>
        <v>4722.2222222222226</v>
      </c>
      <c r="K111" s="19">
        <f t="shared" si="17"/>
        <v>358888.8888888862</v>
      </c>
      <c r="M111" s="23">
        <f>SUM($D$8:D111)</f>
        <v>701366.19849746034</v>
      </c>
      <c r="N111" s="23">
        <f>SUM($F$8:F111)</f>
        <v>412125.7617832853</v>
      </c>
      <c r="O111" s="23">
        <f>SUM($E$8:E111)</f>
        <v>289240.43671417428</v>
      </c>
      <c r="P111" s="23">
        <f>SUM($H$8:H111)</f>
        <v>756689.67592592537</v>
      </c>
      <c r="Q111" s="23">
        <f>SUM($J$8:J111)</f>
        <v>491111.11111111223</v>
      </c>
      <c r="R111" s="23">
        <f>SUM($I$8:I111)</f>
        <v>265578.56481481425</v>
      </c>
    </row>
    <row r="112" spans="3:18">
      <c r="C112" s="9">
        <f t="shared" ca="1" si="11"/>
        <v>47249</v>
      </c>
      <c r="D112" s="11">
        <f t="shared" si="15"/>
        <v>6743.9057547832672</v>
      </c>
      <c r="E112" s="11">
        <f t="shared" si="12"/>
        <v>1842.7207524953387</v>
      </c>
      <c r="F112" s="11">
        <f t="shared" si="9"/>
        <v>4901.185002287928</v>
      </c>
      <c r="G112" s="11">
        <f t="shared" si="13"/>
        <v>432973.05321442627</v>
      </c>
      <c r="H112" s="19">
        <f t="shared" si="10"/>
        <v>6232.5462962962847</v>
      </c>
      <c r="I112" s="19">
        <f t="shared" si="16"/>
        <v>1510.3240740740625</v>
      </c>
      <c r="J112" s="19">
        <f t="shared" si="14"/>
        <v>4722.2222222222226</v>
      </c>
      <c r="K112" s="19">
        <f t="shared" si="17"/>
        <v>354166.66666666395</v>
      </c>
      <c r="M112" s="23">
        <f>SUM($D$8:D112)</f>
        <v>708110.10425224365</v>
      </c>
      <c r="N112" s="23">
        <f>SUM($F$8:F112)</f>
        <v>417026.94678557321</v>
      </c>
      <c r="O112" s="23">
        <f>SUM($E$8:E112)</f>
        <v>291083.15746666963</v>
      </c>
      <c r="P112" s="23">
        <f>SUM($H$8:H112)</f>
        <v>762922.22222222167</v>
      </c>
      <c r="Q112" s="23">
        <f>SUM($J$8:J112)</f>
        <v>495833.33333333448</v>
      </c>
      <c r="R112" s="23">
        <f>SUM($I$8:I112)</f>
        <v>267088.88888888829</v>
      </c>
    </row>
    <row r="113" spans="3:18">
      <c r="C113" s="9">
        <f t="shared" ca="1" si="11"/>
        <v>47280</v>
      </c>
      <c r="D113" s="11">
        <f t="shared" si="15"/>
        <v>6743.9057547832672</v>
      </c>
      <c r="E113" s="11">
        <f t="shared" si="12"/>
        <v>1822.094932277377</v>
      </c>
      <c r="F113" s="11">
        <f t="shared" si="9"/>
        <v>4921.8108225058904</v>
      </c>
      <c r="G113" s="11">
        <f t="shared" si="13"/>
        <v>428051.24239192036</v>
      </c>
      <c r="H113" s="19">
        <f t="shared" si="10"/>
        <v>6212.6736111111004</v>
      </c>
      <c r="I113" s="19">
        <f t="shared" si="16"/>
        <v>1490.4513888888773</v>
      </c>
      <c r="J113" s="19">
        <f t="shared" si="14"/>
        <v>4722.2222222222226</v>
      </c>
      <c r="K113" s="19">
        <f t="shared" si="17"/>
        <v>349444.4444444417</v>
      </c>
      <c r="M113" s="23">
        <f>SUM($D$8:D113)</f>
        <v>714854.01000702695</v>
      </c>
      <c r="N113" s="23">
        <f>SUM($F$8:F113)</f>
        <v>421948.75760807912</v>
      </c>
      <c r="O113" s="23">
        <f>SUM($E$8:E113)</f>
        <v>292905.25239894702</v>
      </c>
      <c r="P113" s="23">
        <f>SUM($H$8:H113)</f>
        <v>769134.89583333279</v>
      </c>
      <c r="Q113" s="23">
        <f>SUM($J$8:J113)</f>
        <v>500555.55555555673</v>
      </c>
      <c r="R113" s="23">
        <f>SUM($I$8:I113)</f>
        <v>268579.34027777717</v>
      </c>
    </row>
    <row r="114" spans="3:18">
      <c r="C114" s="9">
        <f t="shared" ca="1" si="11"/>
        <v>47310</v>
      </c>
      <c r="D114" s="11">
        <f t="shared" si="15"/>
        <v>6743.9057547832672</v>
      </c>
      <c r="E114" s="11">
        <f t="shared" si="12"/>
        <v>1801.3823117326647</v>
      </c>
      <c r="F114" s="11">
        <f t="shared" si="9"/>
        <v>4942.5234430506025</v>
      </c>
      <c r="G114" s="11">
        <f t="shared" si="13"/>
        <v>423108.71894886973</v>
      </c>
      <c r="H114" s="19">
        <f t="shared" si="10"/>
        <v>6192.8009259259143</v>
      </c>
      <c r="I114" s="19">
        <f t="shared" si="16"/>
        <v>1470.5787037036921</v>
      </c>
      <c r="J114" s="19">
        <f t="shared" si="14"/>
        <v>4722.2222222222226</v>
      </c>
      <c r="K114" s="19">
        <f t="shared" si="17"/>
        <v>344722.22222221945</v>
      </c>
      <c r="M114" s="23">
        <f>SUM($D$8:D114)</f>
        <v>721597.91576181026</v>
      </c>
      <c r="N114" s="23">
        <f>SUM($F$8:F114)</f>
        <v>426891.28105112974</v>
      </c>
      <c r="O114" s="23">
        <f>SUM($E$8:E114)</f>
        <v>294706.6347106797</v>
      </c>
      <c r="P114" s="23">
        <f>SUM($H$8:H114)</f>
        <v>775327.69675925875</v>
      </c>
      <c r="Q114" s="23">
        <f>SUM($J$8:J114)</f>
        <v>505277.77777777897</v>
      </c>
      <c r="R114" s="23">
        <f>SUM($I$8:I114)</f>
        <v>270049.91898148088</v>
      </c>
    </row>
    <row r="115" spans="3:18">
      <c r="C115" s="9">
        <f t="shared" ca="1" si="11"/>
        <v>47341</v>
      </c>
      <c r="D115" s="11">
        <f t="shared" si="15"/>
        <v>6743.9057547832672</v>
      </c>
      <c r="E115" s="11">
        <f t="shared" si="12"/>
        <v>1780.5825255764933</v>
      </c>
      <c r="F115" s="11">
        <f t="shared" si="9"/>
        <v>4963.3232292067742</v>
      </c>
      <c r="G115" s="11">
        <f t="shared" si="13"/>
        <v>418145.39571966295</v>
      </c>
      <c r="H115" s="19">
        <f t="shared" si="10"/>
        <v>6172.9282407407291</v>
      </c>
      <c r="I115" s="19">
        <f t="shared" si="16"/>
        <v>1450.7060185185067</v>
      </c>
      <c r="J115" s="19">
        <f t="shared" si="14"/>
        <v>4722.2222222222226</v>
      </c>
      <c r="K115" s="19">
        <f t="shared" si="17"/>
        <v>339999.99999999721</v>
      </c>
      <c r="M115" s="23">
        <f>SUM($D$8:D115)</f>
        <v>728341.82151659357</v>
      </c>
      <c r="N115" s="23">
        <f>SUM($F$8:F115)</f>
        <v>431854.60428033653</v>
      </c>
      <c r="O115" s="23">
        <f>SUM($E$8:E115)</f>
        <v>296487.21723625617</v>
      </c>
      <c r="P115" s="23">
        <f>SUM($H$8:H115)</f>
        <v>781500.62499999942</v>
      </c>
      <c r="Q115" s="23">
        <f>SUM($J$8:J115)</f>
        <v>510000.00000000122</v>
      </c>
      <c r="R115" s="23">
        <f>SUM($I$8:I115)</f>
        <v>271500.62499999936</v>
      </c>
    </row>
    <row r="116" spans="3:18">
      <c r="C116" s="9">
        <f t="shared" ca="1" si="11"/>
        <v>47372</v>
      </c>
      <c r="D116" s="11">
        <f t="shared" si="15"/>
        <v>6743.9057547832672</v>
      </c>
      <c r="E116" s="11">
        <f t="shared" si="12"/>
        <v>1759.6952069869149</v>
      </c>
      <c r="F116" s="11">
        <f t="shared" si="9"/>
        <v>4984.2105477963523</v>
      </c>
      <c r="G116" s="11">
        <f t="shared" si="13"/>
        <v>413161.18517186661</v>
      </c>
      <c r="H116" s="19">
        <f t="shared" si="10"/>
        <v>6153.0555555555438</v>
      </c>
      <c r="I116" s="19">
        <f t="shared" si="16"/>
        <v>1430.8333333333214</v>
      </c>
      <c r="J116" s="19">
        <f t="shared" si="14"/>
        <v>4722.2222222222226</v>
      </c>
      <c r="K116" s="19">
        <f t="shared" si="17"/>
        <v>335277.77777777496</v>
      </c>
      <c r="M116" s="23">
        <f>SUM($D$8:D116)</f>
        <v>735085.72727137688</v>
      </c>
      <c r="N116" s="23">
        <f>SUM($F$8:F116)</f>
        <v>436838.81482813286</v>
      </c>
      <c r="O116" s="23">
        <f>SUM($E$8:E116)</f>
        <v>298246.91244324308</v>
      </c>
      <c r="P116" s="23">
        <f>SUM($H$8:H116)</f>
        <v>787653.68055555492</v>
      </c>
      <c r="Q116" s="23">
        <f>SUM($J$8:J116)</f>
        <v>514722.22222222347</v>
      </c>
      <c r="R116" s="23">
        <f>SUM($I$8:I116)</f>
        <v>272931.45833333267</v>
      </c>
    </row>
    <row r="117" spans="3:18">
      <c r="C117" s="9">
        <f t="shared" ca="1" si="11"/>
        <v>47402</v>
      </c>
      <c r="D117" s="11">
        <f t="shared" si="15"/>
        <v>6743.9057547832672</v>
      </c>
      <c r="E117" s="11">
        <f t="shared" si="12"/>
        <v>1738.7199875982719</v>
      </c>
      <c r="F117" s="11">
        <f t="shared" si="9"/>
        <v>5005.1857671849957</v>
      </c>
      <c r="G117" s="11">
        <f t="shared" si="13"/>
        <v>408155.99940468161</v>
      </c>
      <c r="H117" s="19">
        <f t="shared" si="10"/>
        <v>6133.1828703703586</v>
      </c>
      <c r="I117" s="19">
        <f t="shared" si="16"/>
        <v>1410.9606481481362</v>
      </c>
      <c r="J117" s="19">
        <f t="shared" si="14"/>
        <v>4722.2222222222226</v>
      </c>
      <c r="K117" s="19">
        <f t="shared" si="17"/>
        <v>330555.55555555271</v>
      </c>
      <c r="M117" s="23">
        <f>SUM($D$8:D117)</f>
        <v>741829.63302616018</v>
      </c>
      <c r="N117" s="23">
        <f>SUM($F$8:F117)</f>
        <v>441844.00059531786</v>
      </c>
      <c r="O117" s="23">
        <f>SUM($E$8:E117)</f>
        <v>299985.63243084133</v>
      </c>
      <c r="P117" s="23">
        <f>SUM($H$8:H117)</f>
        <v>793786.86342592526</v>
      </c>
      <c r="Q117" s="23">
        <f>SUM($J$8:J117)</f>
        <v>519444.44444444572</v>
      </c>
      <c r="R117" s="23">
        <f>SUM($I$8:I117)</f>
        <v>274342.41898148082</v>
      </c>
    </row>
    <row r="118" spans="3:18">
      <c r="C118" s="9">
        <f t="shared" ca="1" si="11"/>
        <v>47433</v>
      </c>
      <c r="D118" s="11">
        <f t="shared" si="15"/>
        <v>6743.9057547832672</v>
      </c>
      <c r="E118" s="11">
        <f t="shared" si="12"/>
        <v>1717.6564974947016</v>
      </c>
      <c r="F118" s="11">
        <f t="shared" si="9"/>
        <v>5026.2492572885658</v>
      </c>
      <c r="G118" s="11">
        <f t="shared" si="13"/>
        <v>403129.75014739303</v>
      </c>
      <c r="H118" s="19">
        <f t="shared" si="10"/>
        <v>6113.3101851851734</v>
      </c>
      <c r="I118" s="19">
        <f t="shared" si="16"/>
        <v>1391.087962962951</v>
      </c>
      <c r="J118" s="19">
        <f t="shared" si="14"/>
        <v>4722.2222222222226</v>
      </c>
      <c r="K118" s="19">
        <f t="shared" si="17"/>
        <v>325833.33333333046</v>
      </c>
      <c r="M118" s="23">
        <f>SUM($D$8:D118)</f>
        <v>748573.53878094349</v>
      </c>
      <c r="N118" s="23">
        <f>SUM($F$8:F118)</f>
        <v>446870.24985260644</v>
      </c>
      <c r="O118" s="23">
        <f>SUM($E$8:E118)</f>
        <v>301703.28892833606</v>
      </c>
      <c r="P118" s="23">
        <f>SUM($H$8:H118)</f>
        <v>799900.17361111043</v>
      </c>
      <c r="Q118" s="23">
        <f>SUM($J$8:J118)</f>
        <v>524166.66666666797</v>
      </c>
      <c r="R118" s="23">
        <f>SUM($I$8:I118)</f>
        <v>275733.5069444438</v>
      </c>
    </row>
    <row r="119" spans="3:18">
      <c r="C119" s="9">
        <f t="shared" ca="1" si="11"/>
        <v>47463</v>
      </c>
      <c r="D119" s="11">
        <f t="shared" si="15"/>
        <v>6743.9057547832672</v>
      </c>
      <c r="E119" s="11">
        <f t="shared" si="12"/>
        <v>1696.5043652036122</v>
      </c>
      <c r="F119" s="11">
        <f t="shared" si="9"/>
        <v>5047.4013895796552</v>
      </c>
      <c r="G119" s="11">
        <f t="shared" si="13"/>
        <v>398082.34875781339</v>
      </c>
      <c r="H119" s="19">
        <f t="shared" si="10"/>
        <v>6093.4374999999882</v>
      </c>
      <c r="I119" s="19">
        <f t="shared" si="16"/>
        <v>1371.2152777777656</v>
      </c>
      <c r="J119" s="19">
        <f t="shared" si="14"/>
        <v>4722.2222222222226</v>
      </c>
      <c r="K119" s="19">
        <f t="shared" si="17"/>
        <v>321111.11111110821</v>
      </c>
      <c r="M119" s="23">
        <f>SUM($D$8:D119)</f>
        <v>755317.4445357268</v>
      </c>
      <c r="N119" s="23">
        <f>SUM($F$8:F119)</f>
        <v>451917.65124218608</v>
      </c>
      <c r="O119" s="23">
        <f>SUM($E$8:E119)</f>
        <v>303399.79329353967</v>
      </c>
      <c r="P119" s="23">
        <f>SUM($H$8:H119)</f>
        <v>805993.61111111043</v>
      </c>
      <c r="Q119" s="23">
        <f>SUM($J$8:J119)</f>
        <v>528888.88888889016</v>
      </c>
      <c r="R119" s="23">
        <f>SUM($I$8:I119)</f>
        <v>277104.72222222155</v>
      </c>
    </row>
    <row r="120" spans="3:18">
      <c r="C120" s="9">
        <f t="shared" ca="1" si="11"/>
        <v>47494</v>
      </c>
      <c r="D120" s="11">
        <f t="shared" si="15"/>
        <v>6743.9057547832672</v>
      </c>
      <c r="E120" s="11">
        <f t="shared" si="12"/>
        <v>1675.2632176891314</v>
      </c>
      <c r="F120" s="11">
        <f t="shared" si="9"/>
        <v>5068.6425370941361</v>
      </c>
      <c r="G120" s="11">
        <f t="shared" si="13"/>
        <v>393013.70622071926</v>
      </c>
      <c r="H120" s="19">
        <f t="shared" si="10"/>
        <v>6073.564814814803</v>
      </c>
      <c r="I120" s="19">
        <f t="shared" si="16"/>
        <v>1351.3425925925803</v>
      </c>
      <c r="J120" s="19">
        <f t="shared" si="14"/>
        <v>4722.2222222222226</v>
      </c>
      <c r="K120" s="19">
        <f t="shared" si="17"/>
        <v>316388.88888888597</v>
      </c>
      <c r="M120" s="23">
        <f>SUM($D$8:D120)</f>
        <v>762061.3502905101</v>
      </c>
      <c r="N120" s="23">
        <f>SUM($F$8:F120)</f>
        <v>456986.29377928021</v>
      </c>
      <c r="O120" s="23">
        <f>SUM($E$8:E120)</f>
        <v>305075.05651122879</v>
      </c>
      <c r="P120" s="23">
        <f>SUM($H$8:H120)</f>
        <v>812067.17592592526</v>
      </c>
      <c r="Q120" s="23">
        <f>SUM($J$8:J120)</f>
        <v>533611.1111111124</v>
      </c>
      <c r="R120" s="23">
        <f>SUM($I$8:I120)</f>
        <v>278456.06481481413</v>
      </c>
    </row>
    <row r="121" spans="3:18">
      <c r="C121" s="9">
        <f t="shared" ca="1" si="11"/>
        <v>47525</v>
      </c>
      <c r="D121" s="11">
        <f t="shared" si="15"/>
        <v>6743.9057547832672</v>
      </c>
      <c r="E121" s="11">
        <f t="shared" si="12"/>
        <v>1653.9326803455267</v>
      </c>
      <c r="F121" s="11">
        <f t="shared" si="9"/>
        <v>5089.9730744377403</v>
      </c>
      <c r="G121" s="11">
        <f t="shared" si="13"/>
        <v>387923.73314628151</v>
      </c>
      <c r="H121" s="19">
        <f t="shared" si="10"/>
        <v>6053.6921296296177</v>
      </c>
      <c r="I121" s="19">
        <f t="shared" si="16"/>
        <v>1331.4699074073951</v>
      </c>
      <c r="J121" s="19">
        <f t="shared" si="14"/>
        <v>4722.2222222222226</v>
      </c>
      <c r="K121" s="19">
        <f t="shared" si="17"/>
        <v>311666.66666666372</v>
      </c>
      <c r="M121" s="23">
        <f>SUM($D$8:D121)</f>
        <v>768805.25604529341</v>
      </c>
      <c r="N121" s="23">
        <f>SUM($F$8:F121)</f>
        <v>462076.26685371797</v>
      </c>
      <c r="O121" s="23">
        <f>SUM($E$8:E121)</f>
        <v>306728.98919157434</v>
      </c>
      <c r="P121" s="23">
        <f>SUM($H$8:H121)</f>
        <v>818120.86805555492</v>
      </c>
      <c r="Q121" s="23">
        <f>SUM($J$8:J121)</f>
        <v>538333.33333333465</v>
      </c>
      <c r="R121" s="23">
        <f>SUM($I$8:I121)</f>
        <v>279787.53472222155</v>
      </c>
    </row>
    <row r="122" spans="3:18">
      <c r="C122" s="9">
        <f t="shared" ca="1" si="11"/>
        <v>47553</v>
      </c>
      <c r="D122" s="11">
        <f t="shared" si="15"/>
        <v>6743.9057547832672</v>
      </c>
      <c r="E122" s="11">
        <f t="shared" si="12"/>
        <v>1632.5123769906013</v>
      </c>
      <c r="F122" s="11">
        <f t="shared" si="9"/>
        <v>5111.3933777926659</v>
      </c>
      <c r="G122" s="11">
        <f t="shared" si="13"/>
        <v>382812.33976848883</v>
      </c>
      <c r="H122" s="19">
        <f t="shared" si="10"/>
        <v>6033.8194444444325</v>
      </c>
      <c r="I122" s="19">
        <f t="shared" si="16"/>
        <v>1311.5972222222097</v>
      </c>
      <c r="J122" s="19">
        <f t="shared" si="14"/>
        <v>4722.2222222222226</v>
      </c>
      <c r="K122" s="19">
        <f t="shared" si="17"/>
        <v>306944.44444444147</v>
      </c>
      <c r="M122" s="23">
        <f>SUM($D$8:D122)</f>
        <v>775549.16180007672</v>
      </c>
      <c r="N122" s="23">
        <f>SUM($F$8:F122)</f>
        <v>467187.66023151064</v>
      </c>
      <c r="O122" s="23">
        <f>SUM($E$8:E122)</f>
        <v>308361.50156856491</v>
      </c>
      <c r="P122" s="23">
        <f>SUM($H$8:H122)</f>
        <v>824154.6874999993</v>
      </c>
      <c r="Q122" s="23">
        <f>SUM($J$8:J122)</f>
        <v>543055.5555555569</v>
      </c>
      <c r="R122" s="23">
        <f>SUM($I$8:I122)</f>
        <v>281099.13194444374</v>
      </c>
    </row>
    <row r="123" spans="3:18">
      <c r="C123" s="9">
        <f t="shared" ca="1" si="11"/>
        <v>47584</v>
      </c>
      <c r="D123" s="11">
        <f t="shared" si="15"/>
        <v>6743.9057547832672</v>
      </c>
      <c r="E123" s="11">
        <f t="shared" si="12"/>
        <v>1611.0019298590571</v>
      </c>
      <c r="F123" s="11">
        <f t="shared" si="9"/>
        <v>5132.9038249242103</v>
      </c>
      <c r="G123" s="11">
        <f t="shared" si="13"/>
        <v>377679.43594356463</v>
      </c>
      <c r="H123" s="19">
        <f t="shared" si="10"/>
        <v>6013.9467592592473</v>
      </c>
      <c r="I123" s="19">
        <f t="shared" si="16"/>
        <v>1291.7245370370244</v>
      </c>
      <c r="J123" s="19">
        <f t="shared" si="14"/>
        <v>4722.2222222222226</v>
      </c>
      <c r="K123" s="19">
        <f t="shared" si="17"/>
        <v>302222.22222221922</v>
      </c>
      <c r="M123" s="23">
        <f>SUM($D$8:D123)</f>
        <v>782293.06755486003</v>
      </c>
      <c r="N123" s="23">
        <f>SUM($F$8:F123)</f>
        <v>472320.56405643484</v>
      </c>
      <c r="O123" s="23">
        <f>SUM($E$8:E123)</f>
        <v>309972.50349842396</v>
      </c>
      <c r="P123" s="23">
        <f>SUM($H$8:H123)</f>
        <v>830168.63425925851</v>
      </c>
      <c r="Q123" s="23">
        <f>SUM($J$8:J123)</f>
        <v>547777.77777777915</v>
      </c>
      <c r="R123" s="23">
        <f>SUM($I$8:I123)</f>
        <v>282390.85648148076</v>
      </c>
    </row>
    <row r="124" spans="3:18">
      <c r="C124" s="9">
        <f t="shared" ca="1" si="11"/>
        <v>47614</v>
      </c>
      <c r="D124" s="11">
        <f t="shared" si="15"/>
        <v>6743.9057547832672</v>
      </c>
      <c r="E124" s="11">
        <f t="shared" si="12"/>
        <v>1589.4009595958344</v>
      </c>
      <c r="F124" s="11">
        <f t="shared" si="9"/>
        <v>5154.504795187433</v>
      </c>
      <c r="G124" s="11">
        <f t="shared" si="13"/>
        <v>372524.93114837719</v>
      </c>
      <c r="H124" s="19">
        <f t="shared" si="10"/>
        <v>5994.0740740740621</v>
      </c>
      <c r="I124" s="19">
        <f t="shared" si="16"/>
        <v>1271.8518518518392</v>
      </c>
      <c r="J124" s="19">
        <f t="shared" si="14"/>
        <v>4722.2222222222226</v>
      </c>
      <c r="K124" s="19">
        <f t="shared" si="17"/>
        <v>297499.99999999697</v>
      </c>
      <c r="M124" s="23">
        <f>SUM($D$8:D124)</f>
        <v>789036.97330964333</v>
      </c>
      <c r="N124" s="23">
        <f>SUM($F$8:F124)</f>
        <v>477475.06885162229</v>
      </c>
      <c r="O124" s="23">
        <f>SUM($E$8:E124)</f>
        <v>311561.90445801982</v>
      </c>
      <c r="P124" s="23">
        <f>SUM($H$8:H124)</f>
        <v>836162.70833333256</v>
      </c>
      <c r="Q124" s="23">
        <f>SUM($J$8:J124)</f>
        <v>552500.0000000014</v>
      </c>
      <c r="R124" s="23">
        <f>SUM($I$8:I124)</f>
        <v>283662.70833333262</v>
      </c>
    </row>
    <row r="125" spans="3:18">
      <c r="C125" s="9">
        <f t="shared" ca="1" si="11"/>
        <v>47645</v>
      </c>
      <c r="D125" s="11">
        <f t="shared" si="15"/>
        <v>6743.9057547832672</v>
      </c>
      <c r="E125" s="11">
        <f t="shared" si="12"/>
        <v>1567.7090852494205</v>
      </c>
      <c r="F125" s="11">
        <f t="shared" si="9"/>
        <v>5176.1966695338469</v>
      </c>
      <c r="G125" s="11">
        <f t="shared" si="13"/>
        <v>367348.73447884334</v>
      </c>
      <c r="H125" s="19">
        <f t="shared" si="10"/>
        <v>5974.201388888876</v>
      </c>
      <c r="I125" s="19">
        <f t="shared" si="16"/>
        <v>1251.9791666666538</v>
      </c>
      <c r="J125" s="19">
        <f t="shared" si="14"/>
        <v>4722.2222222222226</v>
      </c>
      <c r="K125" s="19">
        <f t="shared" si="17"/>
        <v>292777.77777777473</v>
      </c>
      <c r="M125" s="23">
        <f>SUM($D$8:D125)</f>
        <v>795780.87906442664</v>
      </c>
      <c r="N125" s="23">
        <f>SUM($F$8:F125)</f>
        <v>482651.26552115614</v>
      </c>
      <c r="O125" s="23">
        <f>SUM($E$8:E125)</f>
        <v>313129.61354326922</v>
      </c>
      <c r="P125" s="23">
        <f>SUM($H$8:H125)</f>
        <v>842136.90972222143</v>
      </c>
      <c r="Q125" s="23">
        <f>SUM($J$8:J125)</f>
        <v>557222.22222222365</v>
      </c>
      <c r="R125" s="23">
        <f>SUM($I$8:I125)</f>
        <v>284914.68749999924</v>
      </c>
    </row>
    <row r="126" spans="3:18">
      <c r="C126" s="9">
        <f t="shared" ca="1" si="11"/>
        <v>47675</v>
      </c>
      <c r="D126" s="11">
        <f t="shared" si="15"/>
        <v>6743.9057547832672</v>
      </c>
      <c r="E126" s="11">
        <f t="shared" si="12"/>
        <v>1545.9259242651324</v>
      </c>
      <c r="F126" s="11">
        <f t="shared" si="9"/>
        <v>5197.9798305181348</v>
      </c>
      <c r="G126" s="11">
        <f t="shared" si="13"/>
        <v>362150.75464832521</v>
      </c>
      <c r="H126" s="19">
        <f t="shared" si="10"/>
        <v>5954.3287037036916</v>
      </c>
      <c r="I126" s="19">
        <f t="shared" si="16"/>
        <v>1232.1064814814686</v>
      </c>
      <c r="J126" s="19">
        <f t="shared" si="14"/>
        <v>4722.2222222222226</v>
      </c>
      <c r="K126" s="19">
        <f t="shared" si="17"/>
        <v>288055.55555555248</v>
      </c>
      <c r="M126" s="23">
        <f>SUM($D$8:D126)</f>
        <v>802524.78481920995</v>
      </c>
      <c r="N126" s="23">
        <f>SUM($F$8:F126)</f>
        <v>487849.24535167427</v>
      </c>
      <c r="O126" s="23">
        <f>SUM($E$8:E126)</f>
        <v>314675.53946753434</v>
      </c>
      <c r="P126" s="23">
        <f>SUM($H$8:H126)</f>
        <v>848091.23842592514</v>
      </c>
      <c r="Q126" s="23">
        <f>SUM($J$8:J126)</f>
        <v>561944.44444444589</v>
      </c>
      <c r="R126" s="23">
        <f>SUM($I$8:I126)</f>
        <v>286146.7939814807</v>
      </c>
    </row>
    <row r="127" spans="3:18">
      <c r="C127" s="9">
        <f t="shared" ca="1" si="11"/>
        <v>47706</v>
      </c>
      <c r="D127" s="11">
        <f t="shared" si="15"/>
        <v>6743.9057547832672</v>
      </c>
      <c r="E127" s="11">
        <f t="shared" si="12"/>
        <v>1524.0510924783684</v>
      </c>
      <c r="F127" s="11">
        <f t="shared" si="9"/>
        <v>5219.8546623048987</v>
      </c>
      <c r="G127" s="11">
        <f t="shared" si="13"/>
        <v>356930.89998602029</v>
      </c>
      <c r="H127" s="19">
        <f t="shared" si="10"/>
        <v>5934.4560185185055</v>
      </c>
      <c r="I127" s="19">
        <f t="shared" si="16"/>
        <v>1212.2337962962833</v>
      </c>
      <c r="J127" s="19">
        <f t="shared" si="14"/>
        <v>4722.2222222222226</v>
      </c>
      <c r="K127" s="19">
        <f t="shared" si="17"/>
        <v>283333.33333333023</v>
      </c>
      <c r="M127" s="23">
        <f>SUM($D$8:D127)</f>
        <v>809268.69057399326</v>
      </c>
      <c r="N127" s="23">
        <f>SUM($F$8:F127)</f>
        <v>493069.10001397919</v>
      </c>
      <c r="O127" s="23">
        <f>SUM($E$8:E127)</f>
        <v>316199.59056001273</v>
      </c>
      <c r="P127" s="23">
        <f>SUM($H$8:H127)</f>
        <v>854025.69444444368</v>
      </c>
      <c r="Q127" s="23">
        <f>SUM($J$8:J127)</f>
        <v>566666.66666666814</v>
      </c>
      <c r="R127" s="23">
        <f>SUM($I$8:I127)</f>
        <v>287359.027777777</v>
      </c>
    </row>
    <row r="128" spans="3:18">
      <c r="C128" s="9">
        <f t="shared" ca="1" si="11"/>
        <v>47737</v>
      </c>
      <c r="D128" s="11">
        <f t="shared" si="15"/>
        <v>6743.9057547832672</v>
      </c>
      <c r="E128" s="11">
        <f t="shared" si="12"/>
        <v>1502.0842041078354</v>
      </c>
      <c r="F128" s="11">
        <f t="shared" si="9"/>
        <v>5241.8215506754314</v>
      </c>
      <c r="G128" s="11">
        <f t="shared" si="13"/>
        <v>351689.07843534485</v>
      </c>
      <c r="H128" s="19">
        <f t="shared" si="10"/>
        <v>5914.5833333333203</v>
      </c>
      <c r="I128" s="19">
        <f t="shared" si="16"/>
        <v>1192.3611111110979</v>
      </c>
      <c r="J128" s="19">
        <f t="shared" si="14"/>
        <v>4722.2222222222226</v>
      </c>
      <c r="K128" s="19">
        <f t="shared" si="17"/>
        <v>278611.11111110798</v>
      </c>
      <c r="M128" s="23">
        <f>SUM($D$8:D128)</f>
        <v>816012.59632877656</v>
      </c>
      <c r="N128" s="23">
        <f>SUM($F$8:F128)</f>
        <v>498310.92156465462</v>
      </c>
      <c r="O128" s="23">
        <f>SUM($E$8:E128)</f>
        <v>317701.67476412054</v>
      </c>
      <c r="P128" s="23">
        <f>SUM($H$8:H128)</f>
        <v>859940.27777777705</v>
      </c>
      <c r="Q128" s="23">
        <f>SUM($J$8:J128)</f>
        <v>571388.88888889039</v>
      </c>
      <c r="R128" s="23">
        <f>SUM($I$8:I128)</f>
        <v>288551.38888888812</v>
      </c>
    </row>
    <row r="129" spans="3:18">
      <c r="C129" s="9">
        <f t="shared" ca="1" si="11"/>
        <v>47767</v>
      </c>
      <c r="D129" s="11">
        <f t="shared" si="15"/>
        <v>6743.9057547832672</v>
      </c>
      <c r="E129" s="11">
        <f t="shared" si="12"/>
        <v>1480.0248717487427</v>
      </c>
      <c r="F129" s="11">
        <f t="shared" si="9"/>
        <v>5263.8808830345242</v>
      </c>
      <c r="G129" s="11">
        <f t="shared" si="13"/>
        <v>346425.1975523103</v>
      </c>
      <c r="H129" s="19">
        <f t="shared" si="10"/>
        <v>5894.7106481481351</v>
      </c>
      <c r="I129" s="19">
        <f t="shared" si="16"/>
        <v>1172.4884259259127</v>
      </c>
      <c r="J129" s="19">
        <f t="shared" si="14"/>
        <v>4722.2222222222226</v>
      </c>
      <c r="K129" s="19">
        <f t="shared" si="17"/>
        <v>273888.88888888573</v>
      </c>
      <c r="M129" s="23">
        <f>SUM($D$8:D129)</f>
        <v>822756.50208355987</v>
      </c>
      <c r="N129" s="23">
        <f>SUM($F$8:F129)</f>
        <v>503574.80244768917</v>
      </c>
      <c r="O129" s="23">
        <f>SUM($E$8:E129)</f>
        <v>319181.6996358693</v>
      </c>
      <c r="P129" s="23">
        <f>SUM($H$8:H129)</f>
        <v>865834.98842592514</v>
      </c>
      <c r="Q129" s="23">
        <f>SUM($J$8:J129)</f>
        <v>576111.11111111264</v>
      </c>
      <c r="R129" s="23">
        <f>SUM($I$8:I129)</f>
        <v>289723.87731481402</v>
      </c>
    </row>
    <row r="130" spans="3:18">
      <c r="C130" s="9">
        <f t="shared" ca="1" si="11"/>
        <v>47798</v>
      </c>
      <c r="D130" s="11">
        <f t="shared" si="15"/>
        <v>6743.9057547832672</v>
      </c>
      <c r="E130" s="11">
        <f t="shared" si="12"/>
        <v>1457.8727063659724</v>
      </c>
      <c r="F130" s="11">
        <f t="shared" si="9"/>
        <v>5286.0330484172946</v>
      </c>
      <c r="G130" s="11">
        <f t="shared" si="13"/>
        <v>341139.164503893</v>
      </c>
      <c r="H130" s="19">
        <f t="shared" si="10"/>
        <v>5874.8379629629499</v>
      </c>
      <c r="I130" s="19">
        <f t="shared" si="16"/>
        <v>1152.6157407407275</v>
      </c>
      <c r="J130" s="19">
        <f t="shared" si="14"/>
        <v>4722.2222222222226</v>
      </c>
      <c r="K130" s="19">
        <f t="shared" si="17"/>
        <v>269166.66666666348</v>
      </c>
      <c r="M130" s="23">
        <f>SUM($D$8:D130)</f>
        <v>829500.40783834318</v>
      </c>
      <c r="N130" s="23">
        <f>SUM($F$8:F130)</f>
        <v>508860.83549610648</v>
      </c>
      <c r="O130" s="23">
        <f>SUM($E$8:E130)</f>
        <v>320639.57234223525</v>
      </c>
      <c r="P130" s="23">
        <f>SUM($H$8:H130)</f>
        <v>871709.82638888806</v>
      </c>
      <c r="Q130" s="23">
        <f>SUM($J$8:J130)</f>
        <v>580833.33333333489</v>
      </c>
      <c r="R130" s="23">
        <f>SUM($I$8:I130)</f>
        <v>290876.49305555475</v>
      </c>
    </row>
    <row r="131" spans="3:18">
      <c r="C131" s="9">
        <f t="shared" ca="1" si="11"/>
        <v>47828</v>
      </c>
      <c r="D131" s="11">
        <f t="shared" si="15"/>
        <v>6743.9057547832672</v>
      </c>
      <c r="E131" s="11">
        <f t="shared" si="12"/>
        <v>1435.6273172872163</v>
      </c>
      <c r="F131" s="11">
        <f t="shared" si="9"/>
        <v>5308.2784374960511</v>
      </c>
      <c r="G131" s="11">
        <f t="shared" si="13"/>
        <v>335830.88606639695</v>
      </c>
      <c r="H131" s="19">
        <f t="shared" si="10"/>
        <v>5854.9652777777646</v>
      </c>
      <c r="I131" s="19">
        <f t="shared" si="16"/>
        <v>1132.743055555542</v>
      </c>
      <c r="J131" s="19">
        <f t="shared" si="14"/>
        <v>4722.2222222222226</v>
      </c>
      <c r="K131" s="19">
        <f t="shared" si="17"/>
        <v>264444.44444444124</v>
      </c>
      <c r="M131" s="23">
        <f>SUM($D$8:D131)</f>
        <v>836244.31359312648</v>
      </c>
      <c r="N131" s="23">
        <f>SUM($F$8:F131)</f>
        <v>514169.11393360252</v>
      </c>
      <c r="O131" s="23">
        <f>SUM($E$8:E131)</f>
        <v>322075.19965952245</v>
      </c>
      <c r="P131" s="23">
        <f>SUM($H$8:H131)</f>
        <v>877564.79166666581</v>
      </c>
      <c r="Q131" s="23">
        <f>SUM($J$8:J131)</f>
        <v>585555.55555555713</v>
      </c>
      <c r="R131" s="23">
        <f>SUM($I$8:I131)</f>
        <v>292009.23611111031</v>
      </c>
    </row>
    <row r="132" spans="3:18">
      <c r="C132" s="9">
        <f t="shared" ca="1" si="11"/>
        <v>47859</v>
      </c>
      <c r="D132" s="11">
        <f t="shared" si="15"/>
        <v>6743.9057547832672</v>
      </c>
      <c r="E132" s="11">
        <f t="shared" si="12"/>
        <v>1413.288312196087</v>
      </c>
      <c r="F132" s="11">
        <f t="shared" si="9"/>
        <v>5330.6174425871804</v>
      </c>
      <c r="G132" s="11">
        <f t="shared" si="13"/>
        <v>330500.2686238098</v>
      </c>
      <c r="H132" s="19">
        <f t="shared" si="10"/>
        <v>5835.0925925925794</v>
      </c>
      <c r="I132" s="19">
        <f t="shared" si="16"/>
        <v>1112.8703703703568</v>
      </c>
      <c r="J132" s="19">
        <f t="shared" si="14"/>
        <v>4722.2222222222226</v>
      </c>
      <c r="K132" s="19">
        <f t="shared" si="17"/>
        <v>259722.22222221902</v>
      </c>
      <c r="M132" s="23">
        <f>SUM($D$8:D132)</f>
        <v>842988.21934790979</v>
      </c>
      <c r="N132" s="23">
        <f>SUM($F$8:F132)</f>
        <v>519499.73137618968</v>
      </c>
      <c r="O132" s="23">
        <f>SUM($E$8:E132)</f>
        <v>323488.48797171854</v>
      </c>
      <c r="P132" s="23">
        <f>SUM($H$8:H132)</f>
        <v>883399.8842592584</v>
      </c>
      <c r="Q132" s="23">
        <f>SUM($J$8:J132)</f>
        <v>590277.77777777938</v>
      </c>
      <c r="R132" s="23">
        <f>SUM($I$8:I132)</f>
        <v>293122.10648148065</v>
      </c>
    </row>
    <row r="133" spans="3:18">
      <c r="C133" s="9">
        <f t="shared" ca="1" si="11"/>
        <v>47890</v>
      </c>
      <c r="D133" s="11">
        <f t="shared" si="15"/>
        <v>6743.9057547832672</v>
      </c>
      <c r="E133" s="11">
        <f t="shared" si="12"/>
        <v>1390.8552971251995</v>
      </c>
      <c r="F133" s="11">
        <f t="shared" si="9"/>
        <v>5353.0504576580679</v>
      </c>
      <c r="G133" s="11">
        <f t="shared" si="13"/>
        <v>325147.21816615172</v>
      </c>
      <c r="H133" s="19">
        <f t="shared" si="10"/>
        <v>5815.2199074073942</v>
      </c>
      <c r="I133" s="19">
        <f t="shared" si="16"/>
        <v>1092.9976851851716</v>
      </c>
      <c r="J133" s="19">
        <f t="shared" si="14"/>
        <v>4722.2222222222226</v>
      </c>
      <c r="K133" s="19">
        <f t="shared" si="17"/>
        <v>254999.9999999968</v>
      </c>
      <c r="M133" s="23">
        <f>SUM($D$8:D133)</f>
        <v>849732.1251026931</v>
      </c>
      <c r="N133" s="23">
        <f>SUM($F$8:F133)</f>
        <v>524852.78183384775</v>
      </c>
      <c r="O133" s="23">
        <f>SUM($E$8:E133)</f>
        <v>324879.34326884372</v>
      </c>
      <c r="P133" s="23">
        <f>SUM($H$8:H133)</f>
        <v>889215.10416666581</v>
      </c>
      <c r="Q133" s="23">
        <f>SUM($J$8:J133)</f>
        <v>595000.00000000163</v>
      </c>
      <c r="R133" s="23">
        <f>SUM($I$8:I133)</f>
        <v>294215.10416666581</v>
      </c>
    </row>
    <row r="134" spans="3:18">
      <c r="C134" s="9">
        <f t="shared" ca="1" si="11"/>
        <v>47918</v>
      </c>
      <c r="D134" s="11">
        <f t="shared" si="15"/>
        <v>6743.9057547832672</v>
      </c>
      <c r="E134" s="11">
        <f t="shared" si="12"/>
        <v>1368.3278764492218</v>
      </c>
      <c r="F134" s="11">
        <f t="shared" si="9"/>
        <v>5375.5778783340456</v>
      </c>
      <c r="G134" s="11">
        <f t="shared" si="13"/>
        <v>319771.64028781769</v>
      </c>
      <c r="H134" s="19">
        <f t="shared" si="10"/>
        <v>5795.347222222209</v>
      </c>
      <c r="I134" s="19">
        <f t="shared" si="16"/>
        <v>1073.1249999999864</v>
      </c>
      <c r="J134" s="19">
        <f t="shared" si="14"/>
        <v>4722.2222222222226</v>
      </c>
      <c r="K134" s="19">
        <f t="shared" si="17"/>
        <v>250277.77777777458</v>
      </c>
      <c r="M134" s="23">
        <f>SUM($D$8:D134)</f>
        <v>856476.03085747641</v>
      </c>
      <c r="N134" s="23">
        <f>SUM($F$8:F134)</f>
        <v>530228.35971218185</v>
      </c>
      <c r="O134" s="23">
        <f>SUM($E$8:E134)</f>
        <v>326247.67114529293</v>
      </c>
      <c r="P134" s="23">
        <f>SUM($H$8:H134)</f>
        <v>895010.45138888806</v>
      </c>
      <c r="Q134" s="23">
        <f>SUM($J$8:J134)</f>
        <v>599722.22222222388</v>
      </c>
      <c r="R134" s="23">
        <f>SUM($I$8:I134)</f>
        <v>295288.22916666581</v>
      </c>
    </row>
    <row r="135" spans="3:18">
      <c r="C135" s="9">
        <f t="shared" ca="1" si="11"/>
        <v>47949</v>
      </c>
      <c r="D135" s="11">
        <f t="shared" si="15"/>
        <v>6743.9057547832672</v>
      </c>
      <c r="E135" s="11">
        <f t="shared" si="12"/>
        <v>1345.7056528778994</v>
      </c>
      <c r="F135" s="11">
        <f t="shared" si="9"/>
        <v>5398.2001019053678</v>
      </c>
      <c r="G135" s="11">
        <f t="shared" si="13"/>
        <v>314373.4401859123</v>
      </c>
      <c r="H135" s="19">
        <f t="shared" si="10"/>
        <v>5775.4745370370238</v>
      </c>
      <c r="I135" s="19">
        <f t="shared" si="16"/>
        <v>1053.2523148148014</v>
      </c>
      <c r="J135" s="19">
        <f t="shared" si="14"/>
        <v>4722.2222222222226</v>
      </c>
      <c r="K135" s="19">
        <f t="shared" si="17"/>
        <v>245555.55555555236</v>
      </c>
      <c r="M135" s="23">
        <f>SUM($D$8:D135)</f>
        <v>863219.93661225971</v>
      </c>
      <c r="N135" s="23">
        <f>SUM($F$8:F135)</f>
        <v>535626.55981408723</v>
      </c>
      <c r="O135" s="23">
        <f>SUM($E$8:E135)</f>
        <v>327593.37679817085</v>
      </c>
      <c r="P135" s="23">
        <f>SUM($H$8:H135)</f>
        <v>900785.92592592514</v>
      </c>
      <c r="Q135" s="23">
        <f>SUM($J$8:J135)</f>
        <v>604444.44444444613</v>
      </c>
      <c r="R135" s="23">
        <f>SUM($I$8:I135)</f>
        <v>296341.48148148059</v>
      </c>
    </row>
    <row r="136" spans="3:18">
      <c r="C136" s="9">
        <f t="shared" ca="1" si="11"/>
        <v>47979</v>
      </c>
      <c r="D136" s="11">
        <f t="shared" si="15"/>
        <v>6743.9057547832672</v>
      </c>
      <c r="E136" s="11">
        <f t="shared" si="12"/>
        <v>1322.9882274490476</v>
      </c>
      <c r="F136" s="11">
        <f t="shared" si="9"/>
        <v>5420.9175273342198</v>
      </c>
      <c r="G136" s="11">
        <f t="shared" si="13"/>
        <v>308952.52265857806</v>
      </c>
      <c r="H136" s="19">
        <f t="shared" si="10"/>
        <v>5755.6018518518385</v>
      </c>
      <c r="I136" s="19">
        <f t="shared" si="16"/>
        <v>1033.3796296296161</v>
      </c>
      <c r="J136" s="19">
        <f t="shared" si="14"/>
        <v>4722.2222222222226</v>
      </c>
      <c r="K136" s="19">
        <f t="shared" si="17"/>
        <v>240833.33333333014</v>
      </c>
      <c r="M136" s="23">
        <f>SUM($D$8:D136)</f>
        <v>869963.84236704302</v>
      </c>
      <c r="N136" s="23">
        <f>SUM($F$8:F136)</f>
        <v>541047.47734142141</v>
      </c>
      <c r="O136" s="23">
        <f>SUM($E$8:E136)</f>
        <v>328916.36502561992</v>
      </c>
      <c r="P136" s="23">
        <f>SUM($H$8:H136)</f>
        <v>906541.52777777694</v>
      </c>
      <c r="Q136" s="23">
        <f>SUM($J$8:J136)</f>
        <v>609166.66666666837</v>
      </c>
      <c r="R136" s="23">
        <f>SUM($I$8:I136)</f>
        <v>297374.86111111019</v>
      </c>
    </row>
    <row r="137" spans="3:18">
      <c r="C137" s="9">
        <f t="shared" ca="1" si="11"/>
        <v>48010</v>
      </c>
      <c r="D137" s="11">
        <f t="shared" si="15"/>
        <v>6743.9057547832672</v>
      </c>
      <c r="E137" s="11">
        <f t="shared" si="12"/>
        <v>1300.1751995215159</v>
      </c>
      <c r="F137" s="11">
        <f t="shared" ref="F137:F200" si="18">D137-E137</f>
        <v>5443.7305552617509</v>
      </c>
      <c r="G137" s="11">
        <f t="shared" si="13"/>
        <v>303508.79210331629</v>
      </c>
      <c r="H137" s="19">
        <f t="shared" ref="H137:H200" si="19">IF(K136=0,0,$E$4/$G$4+K136*$A$4)</f>
        <v>5735.7291666666533</v>
      </c>
      <c r="I137" s="19">
        <f t="shared" si="16"/>
        <v>1013.5069444444309</v>
      </c>
      <c r="J137" s="19">
        <f t="shared" si="14"/>
        <v>4722.2222222222226</v>
      </c>
      <c r="K137" s="19">
        <f t="shared" si="17"/>
        <v>236111.11111110792</v>
      </c>
      <c r="M137" s="23">
        <f>SUM($D$8:D137)</f>
        <v>876707.74812182633</v>
      </c>
      <c r="N137" s="23">
        <f>SUM($F$8:F137)</f>
        <v>546491.20789668313</v>
      </c>
      <c r="O137" s="23">
        <f>SUM($E$8:E137)</f>
        <v>330216.54022514145</v>
      </c>
      <c r="P137" s="23">
        <f>SUM($H$8:H137)</f>
        <v>912277.25694444356</v>
      </c>
      <c r="Q137" s="23">
        <f>SUM($J$8:J137)</f>
        <v>613888.88888889062</v>
      </c>
      <c r="R137" s="23">
        <f>SUM($I$8:I137)</f>
        <v>298388.36805555463</v>
      </c>
    </row>
    <row r="138" spans="3:18">
      <c r="C138" s="9">
        <f t="shared" ref="C138:C201" ca="1" si="20">EDATE(C137,1)</f>
        <v>48040</v>
      </c>
      <c r="D138" s="11">
        <f t="shared" si="15"/>
        <v>6743.9057547832672</v>
      </c>
      <c r="E138" s="11">
        <f t="shared" ref="E138:E201" si="21">G137*$A$4</f>
        <v>1277.2661667681225</v>
      </c>
      <c r="F138" s="11">
        <f t="shared" si="18"/>
        <v>5466.6395880151449</v>
      </c>
      <c r="G138" s="11">
        <f t="shared" ref="G138:G201" si="22">IF( G137-F138&lt;1,0,G137-F138)</f>
        <v>298042.15251530113</v>
      </c>
      <c r="H138" s="19">
        <f t="shared" si="19"/>
        <v>5715.8564814814681</v>
      </c>
      <c r="I138" s="19">
        <f t="shared" si="16"/>
        <v>993.63425925924582</v>
      </c>
      <c r="J138" s="19">
        <f t="shared" ref="J138:J201" si="23">IF(K137=0,0,$E$4/$G$4)</f>
        <v>4722.2222222222226</v>
      </c>
      <c r="K138" s="19">
        <f t="shared" si="17"/>
        <v>231388.8888888857</v>
      </c>
      <c r="M138" s="23">
        <f>SUM($D$8:D138)</f>
        <v>883451.65387660963</v>
      </c>
      <c r="N138" s="23">
        <f>SUM($F$8:F138)</f>
        <v>551957.84748469829</v>
      </c>
      <c r="O138" s="23">
        <f>SUM($E$8:E138)</f>
        <v>331493.80639190954</v>
      </c>
      <c r="P138" s="23">
        <f>SUM($H$8:H138)</f>
        <v>917993.11342592502</v>
      </c>
      <c r="Q138" s="23">
        <f>SUM($J$8:J138)</f>
        <v>618611.11111111287</v>
      </c>
      <c r="R138" s="23">
        <f>SUM($I$8:I138)</f>
        <v>299382.0023148139</v>
      </c>
    </row>
    <row r="139" spans="3:18">
      <c r="C139" s="9">
        <f t="shared" ca="1" si="20"/>
        <v>48071</v>
      </c>
      <c r="D139" s="11">
        <f t="shared" ref="D139:D202" si="24">IF(G138=0,0,$D$8)</f>
        <v>6743.9057547832672</v>
      </c>
      <c r="E139" s="11">
        <f t="shared" si="21"/>
        <v>1254.2607251685588</v>
      </c>
      <c r="F139" s="11">
        <f t="shared" si="18"/>
        <v>5489.6450296147086</v>
      </c>
      <c r="G139" s="11">
        <f t="shared" si="22"/>
        <v>292552.50748568645</v>
      </c>
      <c r="H139" s="19">
        <f t="shared" si="19"/>
        <v>5695.9837962962829</v>
      </c>
      <c r="I139" s="19">
        <f t="shared" ref="I139:I202" si="25">K138*$A$4</f>
        <v>973.7615740740606</v>
      </c>
      <c r="J139" s="19">
        <f t="shared" si="23"/>
        <v>4722.2222222222226</v>
      </c>
      <c r="K139" s="19">
        <f t="shared" ref="K139:K202" si="26">IF(K138-J139&lt;1,0,K138-J139)</f>
        <v>226666.66666666348</v>
      </c>
      <c r="M139" s="23">
        <f>SUM($D$8:D139)</f>
        <v>890195.55963139294</v>
      </c>
      <c r="N139" s="23">
        <f>SUM($F$8:F139)</f>
        <v>557447.49251431297</v>
      </c>
      <c r="O139" s="23">
        <f>SUM($E$8:E139)</f>
        <v>332748.06711707811</v>
      </c>
      <c r="P139" s="23">
        <f>SUM($H$8:H139)</f>
        <v>923689.09722222132</v>
      </c>
      <c r="Q139" s="23">
        <f>SUM($J$8:J139)</f>
        <v>623333.33333333512</v>
      </c>
      <c r="R139" s="23">
        <f>SUM($I$8:I139)</f>
        <v>300355.76388888794</v>
      </c>
    </row>
    <row r="140" spans="3:18">
      <c r="C140" s="9">
        <f t="shared" ca="1" si="20"/>
        <v>48102</v>
      </c>
      <c r="D140" s="11">
        <f t="shared" si="24"/>
        <v>6743.9057547832672</v>
      </c>
      <c r="E140" s="11">
        <f t="shared" si="21"/>
        <v>1231.1584690022637</v>
      </c>
      <c r="F140" s="11">
        <f t="shared" si="18"/>
        <v>5512.7472857810035</v>
      </c>
      <c r="G140" s="11">
        <f t="shared" si="22"/>
        <v>287039.76019990543</v>
      </c>
      <c r="H140" s="19">
        <f t="shared" si="19"/>
        <v>5676.1111111110977</v>
      </c>
      <c r="I140" s="19">
        <f t="shared" si="25"/>
        <v>953.88888888887539</v>
      </c>
      <c r="J140" s="19">
        <f t="shared" si="23"/>
        <v>4722.2222222222226</v>
      </c>
      <c r="K140" s="19">
        <f t="shared" si="26"/>
        <v>221944.44444444127</v>
      </c>
      <c r="M140" s="23">
        <f>SUM($D$8:D140)</f>
        <v>896939.46538617625</v>
      </c>
      <c r="N140" s="23">
        <f>SUM($F$8:F140)</f>
        <v>562960.23980009393</v>
      </c>
      <c r="O140" s="23">
        <f>SUM($E$8:E140)</f>
        <v>333979.2255860804</v>
      </c>
      <c r="P140" s="23">
        <f>SUM($H$8:H140)</f>
        <v>929365.20833333244</v>
      </c>
      <c r="Q140" s="23">
        <f>SUM($J$8:J140)</f>
        <v>628055.55555555737</v>
      </c>
      <c r="R140" s="23">
        <f>SUM($I$8:I140)</f>
        <v>301309.65277777682</v>
      </c>
    </row>
    <row r="141" spans="3:18">
      <c r="C141" s="9">
        <f t="shared" ca="1" si="20"/>
        <v>48132</v>
      </c>
      <c r="D141" s="11">
        <f t="shared" si="24"/>
        <v>6743.9057547832672</v>
      </c>
      <c r="E141" s="11">
        <f t="shared" si="21"/>
        <v>1207.9589908412686</v>
      </c>
      <c r="F141" s="11">
        <f t="shared" si="18"/>
        <v>5535.9467639419981</v>
      </c>
      <c r="G141" s="11">
        <f t="shared" si="22"/>
        <v>281503.81343596341</v>
      </c>
      <c r="H141" s="19">
        <f t="shared" si="19"/>
        <v>5656.2384259259125</v>
      </c>
      <c r="I141" s="19">
        <f t="shared" si="25"/>
        <v>934.01620370369028</v>
      </c>
      <c r="J141" s="19">
        <f t="shared" si="23"/>
        <v>4722.2222222222226</v>
      </c>
      <c r="K141" s="19">
        <f t="shared" si="26"/>
        <v>217222.22222221905</v>
      </c>
      <c r="M141" s="23">
        <f>SUM($D$8:D141)</f>
        <v>903683.37114095956</v>
      </c>
      <c r="N141" s="23">
        <f>SUM($F$8:F141)</f>
        <v>568496.18656403595</v>
      </c>
      <c r="O141" s="23">
        <f>SUM($E$8:E141)</f>
        <v>335187.18457692169</v>
      </c>
      <c r="P141" s="23">
        <f>SUM($H$8:H141)</f>
        <v>935021.4467592584</v>
      </c>
      <c r="Q141" s="23">
        <f>SUM($J$8:J141)</f>
        <v>632777.77777777961</v>
      </c>
      <c r="R141" s="23">
        <f>SUM($I$8:I141)</f>
        <v>302243.66898148053</v>
      </c>
    </row>
    <row r="142" spans="3:18">
      <c r="C142" s="9">
        <f t="shared" ca="1" si="20"/>
        <v>48163</v>
      </c>
      <c r="D142" s="11">
        <f t="shared" si="24"/>
        <v>6743.9057547832672</v>
      </c>
      <c r="E142" s="11">
        <f t="shared" si="21"/>
        <v>1184.6618815430127</v>
      </c>
      <c r="F142" s="11">
        <f t="shared" si="18"/>
        <v>5559.2438732402543</v>
      </c>
      <c r="G142" s="11">
        <f t="shared" si="22"/>
        <v>275944.56956272316</v>
      </c>
      <c r="H142" s="19">
        <f t="shared" si="19"/>
        <v>5636.3657407407281</v>
      </c>
      <c r="I142" s="19">
        <f t="shared" si="25"/>
        <v>914.14351851850506</v>
      </c>
      <c r="J142" s="19">
        <f t="shared" si="23"/>
        <v>4722.2222222222226</v>
      </c>
      <c r="K142" s="19">
        <f t="shared" si="26"/>
        <v>212499.99999999683</v>
      </c>
      <c r="M142" s="23">
        <f>SUM($D$8:D142)</f>
        <v>910427.27689574286</v>
      </c>
      <c r="N142" s="23">
        <f>SUM($F$8:F142)</f>
        <v>574055.43043727626</v>
      </c>
      <c r="O142" s="23">
        <f>SUM($E$8:E142)</f>
        <v>336371.84645846469</v>
      </c>
      <c r="P142" s="23">
        <f>SUM($H$8:H142)</f>
        <v>940657.81249999907</v>
      </c>
      <c r="Q142" s="23">
        <f>SUM($J$8:J142)</f>
        <v>637500.00000000186</v>
      </c>
      <c r="R142" s="23">
        <f>SUM($I$8:I142)</f>
        <v>303157.81249999901</v>
      </c>
    </row>
    <row r="143" spans="3:18">
      <c r="C143" s="9">
        <f t="shared" ca="1" si="20"/>
        <v>48193</v>
      </c>
      <c r="D143" s="11">
        <f t="shared" si="24"/>
        <v>6743.9057547832672</v>
      </c>
      <c r="E143" s="11">
        <f t="shared" si="21"/>
        <v>1161.2667302431266</v>
      </c>
      <c r="F143" s="11">
        <f t="shared" si="18"/>
        <v>5582.6390245401408</v>
      </c>
      <c r="G143" s="11">
        <f t="shared" si="22"/>
        <v>270361.93053818302</v>
      </c>
      <c r="H143" s="19">
        <f t="shared" si="19"/>
        <v>5616.4930555555429</v>
      </c>
      <c r="I143" s="19">
        <f t="shared" si="25"/>
        <v>894.27083333331996</v>
      </c>
      <c r="J143" s="19">
        <f t="shared" si="23"/>
        <v>4722.2222222222226</v>
      </c>
      <c r="K143" s="19">
        <f t="shared" si="26"/>
        <v>207777.77777777461</v>
      </c>
      <c r="M143" s="23">
        <f>SUM($D$8:D143)</f>
        <v>917171.18265052617</v>
      </c>
      <c r="N143" s="23">
        <f>SUM($F$8:F143)</f>
        <v>579638.06946181634</v>
      </c>
      <c r="O143" s="23">
        <f>SUM($E$8:E143)</f>
        <v>337533.11318870779</v>
      </c>
      <c r="P143" s="23">
        <f>SUM($H$8:H143)</f>
        <v>946274.30555555457</v>
      </c>
      <c r="Q143" s="23">
        <f>SUM($J$8:J143)</f>
        <v>642222.22222222411</v>
      </c>
      <c r="R143" s="23">
        <f>SUM($I$8:I143)</f>
        <v>304052.08333333232</v>
      </c>
    </row>
    <row r="144" spans="3:18">
      <c r="C144" s="9">
        <f t="shared" ca="1" si="20"/>
        <v>48224</v>
      </c>
      <c r="D144" s="11">
        <f t="shared" si="24"/>
        <v>6743.9057547832672</v>
      </c>
      <c r="E144" s="11">
        <f t="shared" si="21"/>
        <v>1137.7731243481867</v>
      </c>
      <c r="F144" s="11">
        <f t="shared" si="18"/>
        <v>5606.1326304350805</v>
      </c>
      <c r="G144" s="11">
        <f t="shared" si="22"/>
        <v>264755.79790774791</v>
      </c>
      <c r="H144" s="19">
        <f t="shared" si="19"/>
        <v>5596.6203703703577</v>
      </c>
      <c r="I144" s="19">
        <f t="shared" si="25"/>
        <v>874.39814814813474</v>
      </c>
      <c r="J144" s="19">
        <f t="shared" si="23"/>
        <v>4722.2222222222226</v>
      </c>
      <c r="K144" s="19">
        <f t="shared" si="26"/>
        <v>203055.55555555239</v>
      </c>
      <c r="M144" s="23">
        <f>SUM($D$8:D144)</f>
        <v>923915.08840530948</v>
      </c>
      <c r="N144" s="23">
        <f>SUM($F$8:F144)</f>
        <v>585244.20209225139</v>
      </c>
      <c r="O144" s="23">
        <f>SUM($E$8:E144)</f>
        <v>338670.88631305599</v>
      </c>
      <c r="P144" s="23">
        <f>SUM($H$8:H144)</f>
        <v>951870.92592592491</v>
      </c>
      <c r="Q144" s="23">
        <f>SUM($J$8:J144)</f>
        <v>646944.44444444636</v>
      </c>
      <c r="R144" s="23">
        <f>SUM($I$8:I144)</f>
        <v>304926.48148148047</v>
      </c>
    </row>
    <row r="145" spans="3:18">
      <c r="C145" s="9">
        <f t="shared" ca="1" si="20"/>
        <v>48255</v>
      </c>
      <c r="D145" s="11">
        <f t="shared" si="24"/>
        <v>6743.9057547832672</v>
      </c>
      <c r="E145" s="11">
        <f t="shared" si="21"/>
        <v>1114.1806495284391</v>
      </c>
      <c r="F145" s="11">
        <f t="shared" si="18"/>
        <v>5629.7251052548281</v>
      </c>
      <c r="G145" s="11">
        <f t="shared" si="22"/>
        <v>259126.07280249309</v>
      </c>
      <c r="H145" s="19">
        <f t="shared" si="19"/>
        <v>5576.7476851851725</v>
      </c>
      <c r="I145" s="19">
        <f t="shared" si="25"/>
        <v>854.52546296294963</v>
      </c>
      <c r="J145" s="19">
        <f t="shared" si="23"/>
        <v>4722.2222222222226</v>
      </c>
      <c r="K145" s="19">
        <f t="shared" si="26"/>
        <v>198333.33333333017</v>
      </c>
      <c r="M145" s="23">
        <f>SUM($D$8:D145)</f>
        <v>930658.99416009279</v>
      </c>
      <c r="N145" s="23">
        <f>SUM($F$8:F145)</f>
        <v>590873.92719750619</v>
      </c>
      <c r="O145" s="23">
        <f>SUM($E$8:E145)</f>
        <v>339785.06696258445</v>
      </c>
      <c r="P145" s="23">
        <f>SUM($H$8:H145)</f>
        <v>957447.67361111008</v>
      </c>
      <c r="Q145" s="23">
        <f>SUM($J$8:J145)</f>
        <v>651666.66666666861</v>
      </c>
      <c r="R145" s="23">
        <f>SUM($I$8:I145)</f>
        <v>305781.00694444345</v>
      </c>
    </row>
    <row r="146" spans="3:18">
      <c r="C146" s="9">
        <f t="shared" ca="1" si="20"/>
        <v>48284</v>
      </c>
      <c r="D146" s="11">
        <f t="shared" si="24"/>
        <v>6743.9057547832672</v>
      </c>
      <c r="E146" s="11">
        <f t="shared" si="21"/>
        <v>1090.4888897104915</v>
      </c>
      <c r="F146" s="11">
        <f t="shared" si="18"/>
        <v>5653.4168650727752</v>
      </c>
      <c r="G146" s="11">
        <f t="shared" si="22"/>
        <v>253472.65593742032</v>
      </c>
      <c r="H146" s="19">
        <f t="shared" si="19"/>
        <v>5556.8749999999873</v>
      </c>
      <c r="I146" s="19">
        <f t="shared" si="25"/>
        <v>834.65277777776441</v>
      </c>
      <c r="J146" s="19">
        <f t="shared" si="23"/>
        <v>4722.2222222222226</v>
      </c>
      <c r="K146" s="19">
        <f t="shared" si="26"/>
        <v>193611.11111110795</v>
      </c>
      <c r="M146" s="23">
        <f>SUM($D$8:D146)</f>
        <v>937402.89991487609</v>
      </c>
      <c r="N146" s="23">
        <f>SUM($F$8:F146)</f>
        <v>596527.34406257898</v>
      </c>
      <c r="O146" s="23">
        <f>SUM($E$8:E146)</f>
        <v>340875.55585229496</v>
      </c>
      <c r="P146" s="23">
        <f>SUM($H$8:H146)</f>
        <v>963004.54861111008</v>
      </c>
      <c r="Q146" s="23">
        <f>SUM($J$8:J146)</f>
        <v>656388.88888889086</v>
      </c>
      <c r="R146" s="23">
        <f>SUM($I$8:I146)</f>
        <v>306615.6597222212</v>
      </c>
    </row>
    <row r="147" spans="3:18">
      <c r="C147" s="9">
        <f t="shared" ca="1" si="20"/>
        <v>48315</v>
      </c>
      <c r="D147" s="11">
        <f t="shared" si="24"/>
        <v>6743.9057547832672</v>
      </c>
      <c r="E147" s="11">
        <f t="shared" si="21"/>
        <v>1066.697427069977</v>
      </c>
      <c r="F147" s="11">
        <f t="shared" si="18"/>
        <v>5677.2083277132897</v>
      </c>
      <c r="G147" s="11">
        <f t="shared" si="22"/>
        <v>247795.44760970704</v>
      </c>
      <c r="H147" s="19">
        <f t="shared" si="19"/>
        <v>5537.002314814802</v>
      </c>
      <c r="I147" s="19">
        <f t="shared" si="25"/>
        <v>814.78009259257919</v>
      </c>
      <c r="J147" s="19">
        <f t="shared" si="23"/>
        <v>4722.2222222222226</v>
      </c>
      <c r="K147" s="19">
        <f t="shared" si="26"/>
        <v>188888.88888888573</v>
      </c>
      <c r="M147" s="23">
        <f>SUM($D$8:D147)</f>
        <v>944146.8056696594</v>
      </c>
      <c r="N147" s="23">
        <f>SUM($F$8:F147)</f>
        <v>602204.55239029229</v>
      </c>
      <c r="O147" s="23">
        <f>SUM($E$8:E147)</f>
        <v>341942.25327936496</v>
      </c>
      <c r="P147" s="23">
        <f>SUM($H$8:H147)</f>
        <v>968541.55092592491</v>
      </c>
      <c r="Q147" s="23">
        <f>SUM($J$8:J147)</f>
        <v>661111.1111111131</v>
      </c>
      <c r="R147" s="23">
        <f>SUM($I$8:I147)</f>
        <v>307430.43981481378</v>
      </c>
    </row>
    <row r="148" spans="3:18">
      <c r="C148" s="9">
        <f t="shared" ca="1" si="20"/>
        <v>48345</v>
      </c>
      <c r="D148" s="11">
        <f t="shared" si="24"/>
        <v>6743.9057547832672</v>
      </c>
      <c r="E148" s="11">
        <f t="shared" si="21"/>
        <v>1042.8058420241837</v>
      </c>
      <c r="F148" s="11">
        <f t="shared" si="18"/>
        <v>5701.099912759084</v>
      </c>
      <c r="G148" s="11">
        <f t="shared" si="22"/>
        <v>242094.34769694795</v>
      </c>
      <c r="H148" s="19">
        <f t="shared" si="19"/>
        <v>5517.1296296296168</v>
      </c>
      <c r="I148" s="19">
        <f t="shared" si="25"/>
        <v>794.90740740739409</v>
      </c>
      <c r="J148" s="19">
        <f t="shared" si="23"/>
        <v>4722.2222222222226</v>
      </c>
      <c r="K148" s="19">
        <f t="shared" si="26"/>
        <v>184166.66666666351</v>
      </c>
      <c r="M148" s="23">
        <f>SUM($D$8:D148)</f>
        <v>950890.71142444271</v>
      </c>
      <c r="N148" s="23">
        <f>SUM($F$8:F148)</f>
        <v>607905.65230305132</v>
      </c>
      <c r="O148" s="23">
        <f>SUM($E$8:E148)</f>
        <v>342985.05912138912</v>
      </c>
      <c r="P148" s="23">
        <f>SUM($H$8:H148)</f>
        <v>974058.68055555457</v>
      </c>
      <c r="Q148" s="23">
        <f>SUM($J$8:J148)</f>
        <v>665833.33333333535</v>
      </c>
      <c r="R148" s="23">
        <f>SUM($I$8:I148)</f>
        <v>308225.3472222212</v>
      </c>
    </row>
    <row r="149" spans="3:18">
      <c r="C149" s="9">
        <f t="shared" ca="1" si="20"/>
        <v>48376</v>
      </c>
      <c r="D149" s="11">
        <f t="shared" si="24"/>
        <v>6743.9057547832672</v>
      </c>
      <c r="E149" s="11">
        <f t="shared" si="21"/>
        <v>1018.8137132246559</v>
      </c>
      <c r="F149" s="11">
        <f t="shared" si="18"/>
        <v>5725.0920415586115</v>
      </c>
      <c r="G149" s="11">
        <f t="shared" si="22"/>
        <v>236369.25565538934</v>
      </c>
      <c r="H149" s="19">
        <f t="shared" si="19"/>
        <v>5497.2569444444316</v>
      </c>
      <c r="I149" s="19">
        <f t="shared" si="25"/>
        <v>775.03472222220887</v>
      </c>
      <c r="J149" s="19">
        <f t="shared" si="23"/>
        <v>4722.2222222222226</v>
      </c>
      <c r="K149" s="19">
        <f t="shared" si="26"/>
        <v>179444.44444444129</v>
      </c>
      <c r="M149" s="23">
        <f>SUM($D$8:D149)</f>
        <v>957634.61717922601</v>
      </c>
      <c r="N149" s="23">
        <f>SUM($F$8:F149)</f>
        <v>613630.74434460991</v>
      </c>
      <c r="O149" s="23">
        <f>SUM($E$8:E149)</f>
        <v>344003.87283461378</v>
      </c>
      <c r="P149" s="23">
        <f>SUM($H$8:H149)</f>
        <v>979555.93749999895</v>
      </c>
      <c r="Q149" s="23">
        <f>SUM($J$8:J149)</f>
        <v>670555.5555555576</v>
      </c>
      <c r="R149" s="23">
        <f>SUM($I$8:I149)</f>
        <v>309000.38194444339</v>
      </c>
    </row>
    <row r="150" spans="3:18">
      <c r="C150" s="9">
        <f t="shared" ca="1" si="20"/>
        <v>48406</v>
      </c>
      <c r="D150" s="11">
        <f t="shared" si="24"/>
        <v>6743.9057547832672</v>
      </c>
      <c r="E150" s="11">
        <f t="shared" si="21"/>
        <v>994.72061754976335</v>
      </c>
      <c r="F150" s="11">
        <f t="shared" si="18"/>
        <v>5749.1851372335041</v>
      </c>
      <c r="G150" s="11">
        <f t="shared" si="22"/>
        <v>230620.07051815584</v>
      </c>
      <c r="H150" s="19">
        <f t="shared" si="19"/>
        <v>5477.3842592592464</v>
      </c>
      <c r="I150" s="19">
        <f t="shared" si="25"/>
        <v>755.16203703702377</v>
      </c>
      <c r="J150" s="19">
        <f t="shared" si="23"/>
        <v>4722.2222222222226</v>
      </c>
      <c r="K150" s="19">
        <f t="shared" si="26"/>
        <v>174722.22222221908</v>
      </c>
      <c r="M150" s="23">
        <f>SUM($D$8:D150)</f>
        <v>964378.52293400932</v>
      </c>
      <c r="N150" s="23">
        <f>SUM($F$8:F150)</f>
        <v>619379.92948184337</v>
      </c>
      <c r="O150" s="23">
        <f>SUM($E$8:E150)</f>
        <v>344998.59345216356</v>
      </c>
      <c r="P150" s="23">
        <f>SUM($H$8:H150)</f>
        <v>985033.32175925816</v>
      </c>
      <c r="Q150" s="23">
        <f>SUM($J$8:J150)</f>
        <v>675277.77777777985</v>
      </c>
      <c r="R150" s="23">
        <f>SUM($I$8:I150)</f>
        <v>309755.54398148041</v>
      </c>
    </row>
    <row r="151" spans="3:18">
      <c r="C151" s="9">
        <f t="shared" ca="1" si="20"/>
        <v>48437</v>
      </c>
      <c r="D151" s="11">
        <f t="shared" si="24"/>
        <v>6743.9057547832672</v>
      </c>
      <c r="E151" s="11">
        <f t="shared" si="21"/>
        <v>970.52613009723916</v>
      </c>
      <c r="F151" s="11">
        <f t="shared" si="18"/>
        <v>5773.3796246860284</v>
      </c>
      <c r="G151" s="11">
        <f t="shared" si="22"/>
        <v>224846.69089346981</v>
      </c>
      <c r="H151" s="19">
        <f t="shared" si="19"/>
        <v>5457.5115740740612</v>
      </c>
      <c r="I151" s="19">
        <f t="shared" si="25"/>
        <v>735.28935185183855</v>
      </c>
      <c r="J151" s="19">
        <f t="shared" si="23"/>
        <v>4722.2222222222226</v>
      </c>
      <c r="K151" s="19">
        <f t="shared" si="26"/>
        <v>169999.99999999686</v>
      </c>
      <c r="M151" s="23">
        <f>SUM($D$8:D151)</f>
        <v>971122.42868879263</v>
      </c>
      <c r="N151" s="23">
        <f>SUM($F$8:F151)</f>
        <v>625153.30910652934</v>
      </c>
      <c r="O151" s="23">
        <f>SUM($E$8:E151)</f>
        <v>345969.11958226078</v>
      </c>
      <c r="P151" s="23">
        <f>SUM($H$8:H151)</f>
        <v>990490.83333333221</v>
      </c>
      <c r="Q151" s="23">
        <f>SUM($J$8:J151)</f>
        <v>680000.0000000021</v>
      </c>
      <c r="R151" s="23">
        <f>SUM($I$8:I151)</f>
        <v>310490.83333333227</v>
      </c>
    </row>
    <row r="152" spans="3:18">
      <c r="C152" s="9">
        <f t="shared" ca="1" si="20"/>
        <v>48468</v>
      </c>
      <c r="D152" s="11">
        <f t="shared" si="24"/>
        <v>6743.9057547832672</v>
      </c>
      <c r="E152" s="11">
        <f t="shared" si="21"/>
        <v>946.22982417668538</v>
      </c>
      <c r="F152" s="11">
        <f t="shared" si="18"/>
        <v>5797.6759306065815</v>
      </c>
      <c r="G152" s="11">
        <f t="shared" si="22"/>
        <v>219049.01496286324</v>
      </c>
      <c r="H152" s="19">
        <f t="shared" si="19"/>
        <v>5437.638888888876</v>
      </c>
      <c r="I152" s="19">
        <f t="shared" si="25"/>
        <v>715.41666666665344</v>
      </c>
      <c r="J152" s="19">
        <f t="shared" si="23"/>
        <v>4722.2222222222226</v>
      </c>
      <c r="K152" s="19">
        <f t="shared" si="26"/>
        <v>165277.77777777464</v>
      </c>
      <c r="M152" s="23">
        <f>SUM($D$8:D152)</f>
        <v>977866.33444357594</v>
      </c>
      <c r="N152" s="23">
        <f>SUM($F$8:F152)</f>
        <v>630950.98503713589</v>
      </c>
      <c r="O152" s="23">
        <f>SUM($E$8:E152)</f>
        <v>346915.34940643748</v>
      </c>
      <c r="P152" s="23">
        <f>SUM($H$8:H152)</f>
        <v>995928.47222222108</v>
      </c>
      <c r="Q152" s="23">
        <f>SUM($J$8:J152)</f>
        <v>684722.22222222434</v>
      </c>
      <c r="R152" s="23">
        <f>SUM($I$8:I152)</f>
        <v>311206.24999999889</v>
      </c>
    </row>
    <row r="153" spans="3:18">
      <c r="C153" s="9">
        <f t="shared" ca="1" si="20"/>
        <v>48498</v>
      </c>
      <c r="D153" s="11">
        <f t="shared" si="24"/>
        <v>6743.9057547832672</v>
      </c>
      <c r="E153" s="11">
        <f t="shared" si="21"/>
        <v>921.83127130204934</v>
      </c>
      <c r="F153" s="11">
        <f t="shared" si="18"/>
        <v>5822.0744834812176</v>
      </c>
      <c r="G153" s="11">
        <f t="shared" si="22"/>
        <v>213226.94047938203</v>
      </c>
      <c r="H153" s="19">
        <f t="shared" si="19"/>
        <v>5417.7662037036907</v>
      </c>
      <c r="I153" s="19">
        <f t="shared" si="25"/>
        <v>695.54398148146822</v>
      </c>
      <c r="J153" s="19">
        <f t="shared" si="23"/>
        <v>4722.2222222222226</v>
      </c>
      <c r="K153" s="19">
        <f t="shared" si="26"/>
        <v>160555.55555555242</v>
      </c>
      <c r="M153" s="23">
        <f>SUM($D$8:D153)</f>
        <v>984610.24019835924</v>
      </c>
      <c r="N153" s="23">
        <f>SUM($F$8:F153)</f>
        <v>636773.05952061713</v>
      </c>
      <c r="O153" s="23">
        <f>SUM($E$8:E153)</f>
        <v>347837.18067773955</v>
      </c>
      <c r="P153" s="23">
        <f>SUM($H$8:H153)</f>
        <v>1001346.2384259248</v>
      </c>
      <c r="Q153" s="23">
        <f>SUM($J$8:J153)</f>
        <v>689444.44444444659</v>
      </c>
      <c r="R153" s="23">
        <f>SUM($I$8:I153)</f>
        <v>311901.79398148035</v>
      </c>
    </row>
    <row r="154" spans="3:18">
      <c r="C154" s="9">
        <f t="shared" ca="1" si="20"/>
        <v>48529</v>
      </c>
      <c r="D154" s="11">
        <f t="shared" si="24"/>
        <v>6743.9057547832672</v>
      </c>
      <c r="E154" s="11">
        <f t="shared" si="21"/>
        <v>897.33004118406598</v>
      </c>
      <c r="F154" s="11">
        <f t="shared" si="18"/>
        <v>5846.5757135992008</v>
      </c>
      <c r="G154" s="11">
        <f t="shared" si="22"/>
        <v>207380.36476578284</v>
      </c>
      <c r="H154" s="19">
        <f t="shared" si="19"/>
        <v>5397.8935185185055</v>
      </c>
      <c r="I154" s="19">
        <f t="shared" si="25"/>
        <v>675.671296296283</v>
      </c>
      <c r="J154" s="19">
        <f t="shared" si="23"/>
        <v>4722.2222222222226</v>
      </c>
      <c r="K154" s="19">
        <f t="shared" si="26"/>
        <v>155833.3333333302</v>
      </c>
      <c r="M154" s="23">
        <f>SUM($D$8:D154)</f>
        <v>991354.14595314255</v>
      </c>
      <c r="N154" s="23">
        <f>SUM($F$8:F154)</f>
        <v>642619.63523421634</v>
      </c>
      <c r="O154" s="23">
        <f>SUM($E$8:E154)</f>
        <v>348734.51071892364</v>
      </c>
      <c r="P154" s="23">
        <f>SUM($H$8:H154)</f>
        <v>1006744.1319444433</v>
      </c>
      <c r="Q154" s="23">
        <f>SUM($J$8:J154)</f>
        <v>694166.66666666884</v>
      </c>
      <c r="R154" s="23">
        <f>SUM($I$8:I154)</f>
        <v>312577.46527777665</v>
      </c>
    </row>
    <row r="155" spans="3:18">
      <c r="C155" s="9">
        <f t="shared" ca="1" si="20"/>
        <v>48559</v>
      </c>
      <c r="D155" s="11">
        <f t="shared" si="24"/>
        <v>6743.9057547832672</v>
      </c>
      <c r="E155" s="11">
        <f t="shared" si="21"/>
        <v>872.72570172266944</v>
      </c>
      <c r="F155" s="11">
        <f t="shared" si="18"/>
        <v>5871.1800530605979</v>
      </c>
      <c r="G155" s="11">
        <f t="shared" si="22"/>
        <v>201509.18471272226</v>
      </c>
      <c r="H155" s="19">
        <f t="shared" si="19"/>
        <v>5378.0208333333203</v>
      </c>
      <c r="I155" s="19">
        <f t="shared" si="25"/>
        <v>655.7986111110979</v>
      </c>
      <c r="J155" s="19">
        <f t="shared" si="23"/>
        <v>4722.2222222222226</v>
      </c>
      <c r="K155" s="19">
        <f t="shared" si="26"/>
        <v>151111.11111110798</v>
      </c>
      <c r="M155" s="23">
        <f>SUM($D$8:D155)</f>
        <v>998098.05170792586</v>
      </c>
      <c r="N155" s="23">
        <f>SUM($F$8:F155)</f>
        <v>648490.81528727699</v>
      </c>
      <c r="O155" s="23">
        <f>SUM($E$8:E155)</f>
        <v>349607.23642064631</v>
      </c>
      <c r="P155" s="23">
        <f>SUM($H$8:H155)</f>
        <v>1012122.1527777767</v>
      </c>
      <c r="Q155" s="23">
        <f>SUM($J$8:J155)</f>
        <v>698888.88888889109</v>
      </c>
      <c r="R155" s="23">
        <f>SUM($I$8:I155)</f>
        <v>313233.26388888777</v>
      </c>
    </row>
    <row r="156" spans="3:18">
      <c r="C156" s="9">
        <f t="shared" ca="1" si="20"/>
        <v>48590</v>
      </c>
      <c r="D156" s="11">
        <f t="shared" si="24"/>
        <v>6743.9057547832672</v>
      </c>
      <c r="E156" s="11">
        <f t="shared" si="21"/>
        <v>848.01781899937282</v>
      </c>
      <c r="F156" s="11">
        <f t="shared" si="18"/>
        <v>5895.8879357838941</v>
      </c>
      <c r="G156" s="11">
        <f t="shared" si="22"/>
        <v>195613.29677693837</v>
      </c>
      <c r="H156" s="19">
        <f t="shared" si="19"/>
        <v>5358.1481481481351</v>
      </c>
      <c r="I156" s="19">
        <f t="shared" si="25"/>
        <v>635.92592592591268</v>
      </c>
      <c r="J156" s="19">
        <f t="shared" si="23"/>
        <v>4722.2222222222226</v>
      </c>
      <c r="K156" s="19">
        <f t="shared" si="26"/>
        <v>146388.88888888576</v>
      </c>
      <c r="M156" s="23">
        <f>SUM($D$8:D156)</f>
        <v>1004841.9574627092</v>
      </c>
      <c r="N156" s="23">
        <f>SUM($F$8:F156)</f>
        <v>654386.70322306093</v>
      </c>
      <c r="O156" s="23">
        <f>SUM($E$8:E156)</f>
        <v>350455.25423964567</v>
      </c>
      <c r="P156" s="23">
        <f>SUM($H$8:H156)</f>
        <v>1017480.3009259248</v>
      </c>
      <c r="Q156" s="23">
        <f>SUM($J$8:J156)</f>
        <v>703611.11111111334</v>
      </c>
      <c r="R156" s="23">
        <f>SUM($I$8:I156)</f>
        <v>313869.18981481367</v>
      </c>
    </row>
    <row r="157" spans="3:18">
      <c r="C157" s="9">
        <f t="shared" ca="1" si="20"/>
        <v>48621</v>
      </c>
      <c r="D157" s="11">
        <f t="shared" si="24"/>
        <v>6743.9057547832672</v>
      </c>
      <c r="E157" s="11">
        <f t="shared" si="21"/>
        <v>823.20595726961562</v>
      </c>
      <c r="F157" s="11">
        <f t="shared" si="18"/>
        <v>5920.6997975136519</v>
      </c>
      <c r="G157" s="11">
        <f t="shared" si="22"/>
        <v>189692.59697942471</v>
      </c>
      <c r="H157" s="19">
        <f t="shared" si="19"/>
        <v>5338.2754629629499</v>
      </c>
      <c r="I157" s="19">
        <f t="shared" si="25"/>
        <v>616.05324074072757</v>
      </c>
      <c r="J157" s="19">
        <f t="shared" si="23"/>
        <v>4722.2222222222226</v>
      </c>
      <c r="K157" s="19">
        <f t="shared" si="26"/>
        <v>141666.66666666354</v>
      </c>
      <c r="M157" s="23">
        <f>SUM($D$8:D157)</f>
        <v>1011585.8632174925</v>
      </c>
      <c r="N157" s="23">
        <f>SUM($F$8:F157)</f>
        <v>660307.40302057459</v>
      </c>
      <c r="O157" s="23">
        <f>SUM($E$8:E157)</f>
        <v>351278.46019691526</v>
      </c>
      <c r="P157" s="23">
        <f>SUM($H$8:H157)</f>
        <v>1022818.5763888877</v>
      </c>
      <c r="Q157" s="23">
        <f>SUM($J$8:J157)</f>
        <v>708333.33333333558</v>
      </c>
      <c r="R157" s="23">
        <f>SUM($I$8:I157)</f>
        <v>314485.2430555544</v>
      </c>
    </row>
    <row r="158" spans="3:18">
      <c r="C158" s="9">
        <f t="shared" ca="1" si="20"/>
        <v>48649</v>
      </c>
      <c r="D158" s="11">
        <f t="shared" si="24"/>
        <v>6743.9057547832672</v>
      </c>
      <c r="E158" s="11">
        <f t="shared" si="21"/>
        <v>798.2896789550789</v>
      </c>
      <c r="F158" s="11">
        <f t="shared" si="18"/>
        <v>5945.6160758281885</v>
      </c>
      <c r="G158" s="11">
        <f t="shared" si="22"/>
        <v>183746.98090359653</v>
      </c>
      <c r="H158" s="19">
        <f t="shared" si="19"/>
        <v>5318.4027777777646</v>
      </c>
      <c r="I158" s="19">
        <f t="shared" si="25"/>
        <v>596.18055555554236</v>
      </c>
      <c r="J158" s="19">
        <f t="shared" si="23"/>
        <v>4722.2222222222226</v>
      </c>
      <c r="K158" s="19">
        <f t="shared" si="26"/>
        <v>136944.44444444132</v>
      </c>
      <c r="M158" s="23">
        <f>SUM($D$8:D158)</f>
        <v>1018329.7689722758</v>
      </c>
      <c r="N158" s="23">
        <f>SUM($F$8:F158)</f>
        <v>666253.0190964028</v>
      </c>
      <c r="O158" s="23">
        <f>SUM($E$8:E158)</f>
        <v>352076.74987587036</v>
      </c>
      <c r="P158" s="23">
        <f>SUM($H$8:H158)</f>
        <v>1028136.9791666655</v>
      </c>
      <c r="Q158" s="23">
        <f>SUM($J$8:J158)</f>
        <v>713055.55555555783</v>
      </c>
      <c r="R158" s="23">
        <f>SUM($I$8:I158)</f>
        <v>315081.42361110996</v>
      </c>
    </row>
    <row r="159" spans="3:18">
      <c r="C159" s="9">
        <f t="shared" ca="1" si="20"/>
        <v>48680</v>
      </c>
      <c r="D159" s="11">
        <f t="shared" si="24"/>
        <v>6743.9057547832672</v>
      </c>
      <c r="E159" s="11">
        <f t="shared" si="21"/>
        <v>773.26854463596862</v>
      </c>
      <c r="F159" s="11">
        <f t="shared" si="18"/>
        <v>5970.6372101472989</v>
      </c>
      <c r="G159" s="11">
        <f t="shared" si="22"/>
        <v>177776.34369344922</v>
      </c>
      <c r="H159" s="19">
        <f t="shared" si="19"/>
        <v>5298.5300925925803</v>
      </c>
      <c r="I159" s="19">
        <f t="shared" si="25"/>
        <v>576.30787037035725</v>
      </c>
      <c r="J159" s="19">
        <f t="shared" si="23"/>
        <v>4722.2222222222226</v>
      </c>
      <c r="K159" s="19">
        <f t="shared" si="26"/>
        <v>132222.2222222191</v>
      </c>
      <c r="M159" s="23">
        <f>SUM($D$8:D159)</f>
        <v>1025073.6747270591</v>
      </c>
      <c r="N159" s="23">
        <f>SUM($F$8:F159)</f>
        <v>672223.65630655014</v>
      </c>
      <c r="O159" s="23">
        <f>SUM($E$8:E159)</f>
        <v>352850.01842050633</v>
      </c>
      <c r="P159" s="23">
        <f>SUM($H$8:H159)</f>
        <v>1033435.509259258</v>
      </c>
      <c r="Q159" s="23">
        <f>SUM($J$8:J159)</f>
        <v>717777.77777778008</v>
      </c>
      <c r="R159" s="23">
        <f>SUM($I$8:I159)</f>
        <v>315657.7314814803</v>
      </c>
    </row>
    <row r="160" spans="3:18">
      <c r="C160" s="9">
        <f t="shared" ca="1" si="20"/>
        <v>48710</v>
      </c>
      <c r="D160" s="11">
        <f t="shared" si="24"/>
        <v>6743.9057547832672</v>
      </c>
      <c r="E160" s="11">
        <f t="shared" si="21"/>
        <v>748.14211304326545</v>
      </c>
      <c r="F160" s="11">
        <f t="shared" si="18"/>
        <v>5995.7636417400017</v>
      </c>
      <c r="G160" s="11">
        <f t="shared" si="22"/>
        <v>171780.58005170923</v>
      </c>
      <c r="H160" s="19">
        <f t="shared" si="19"/>
        <v>5278.6574074073942</v>
      </c>
      <c r="I160" s="19">
        <f t="shared" si="25"/>
        <v>556.43518518517203</v>
      </c>
      <c r="J160" s="19">
        <f t="shared" si="23"/>
        <v>4722.2222222222226</v>
      </c>
      <c r="K160" s="19">
        <f t="shared" si="26"/>
        <v>127499.99999999689</v>
      </c>
      <c r="M160" s="23">
        <f>SUM($D$8:D160)</f>
        <v>1031817.5804818424</v>
      </c>
      <c r="N160" s="23">
        <f>SUM($F$8:F160)</f>
        <v>678219.4199482901</v>
      </c>
      <c r="O160" s="23">
        <f>SUM($E$8:E160)</f>
        <v>353598.16053354961</v>
      </c>
      <c r="P160" s="23">
        <f>SUM($H$8:H160)</f>
        <v>1038714.1666666655</v>
      </c>
      <c r="Q160" s="23">
        <f>SUM($J$8:J160)</f>
        <v>722500.00000000233</v>
      </c>
      <c r="R160" s="23">
        <f>SUM($I$8:I160)</f>
        <v>316214.16666666546</v>
      </c>
    </row>
    <row r="161" spans="3:18">
      <c r="C161" s="9">
        <f t="shared" ca="1" si="20"/>
        <v>48741</v>
      </c>
      <c r="D161" s="11">
        <f t="shared" si="24"/>
        <v>6743.9057547832672</v>
      </c>
      <c r="E161" s="11">
        <f t="shared" si="21"/>
        <v>722.90994105094296</v>
      </c>
      <c r="F161" s="11">
        <f t="shared" si="18"/>
        <v>6020.9958137323247</v>
      </c>
      <c r="G161" s="11">
        <f t="shared" si="22"/>
        <v>165759.5842379769</v>
      </c>
      <c r="H161" s="19">
        <f t="shared" si="19"/>
        <v>5258.7847222222099</v>
      </c>
      <c r="I161" s="19">
        <f t="shared" si="25"/>
        <v>536.56249999998681</v>
      </c>
      <c r="J161" s="19">
        <f t="shared" si="23"/>
        <v>4722.2222222222226</v>
      </c>
      <c r="K161" s="19">
        <f t="shared" si="26"/>
        <v>122777.77777777467</v>
      </c>
      <c r="M161" s="23">
        <f>SUM($D$8:D161)</f>
        <v>1038561.4862366257</v>
      </c>
      <c r="N161" s="23">
        <f>SUM($F$8:F161)</f>
        <v>684240.41576202237</v>
      </c>
      <c r="O161" s="23">
        <f>SUM($E$8:E161)</f>
        <v>354321.07047460054</v>
      </c>
      <c r="P161" s="23">
        <f>SUM($H$8:H161)</f>
        <v>1043972.9513888877</v>
      </c>
      <c r="Q161" s="23">
        <f>SUM($J$8:J161)</f>
        <v>727222.22222222458</v>
      </c>
      <c r="R161" s="23">
        <f>SUM($I$8:I161)</f>
        <v>316750.72916666546</v>
      </c>
    </row>
    <row r="162" spans="3:18">
      <c r="C162" s="9">
        <f t="shared" ca="1" si="20"/>
        <v>48771</v>
      </c>
      <c r="D162" s="11">
        <f t="shared" si="24"/>
        <v>6743.9057547832672</v>
      </c>
      <c r="E162" s="11">
        <f t="shared" si="21"/>
        <v>697.5715836681527</v>
      </c>
      <c r="F162" s="11">
        <f t="shared" si="18"/>
        <v>6046.3341711151143</v>
      </c>
      <c r="G162" s="11">
        <f t="shared" si="22"/>
        <v>159713.2500668618</v>
      </c>
      <c r="H162" s="19">
        <f t="shared" si="19"/>
        <v>5238.9120370370247</v>
      </c>
      <c r="I162" s="19">
        <f t="shared" si="25"/>
        <v>516.68981481480171</v>
      </c>
      <c r="J162" s="19">
        <f t="shared" si="23"/>
        <v>4722.2222222222226</v>
      </c>
      <c r="K162" s="19">
        <f t="shared" si="26"/>
        <v>118055.55555555245</v>
      </c>
      <c r="M162" s="23">
        <f>SUM($D$8:D162)</f>
        <v>1045305.391991409</v>
      </c>
      <c r="N162" s="23">
        <f>SUM($F$8:F162)</f>
        <v>690286.74993313744</v>
      </c>
      <c r="O162" s="23">
        <f>SUM($E$8:E162)</f>
        <v>355018.64205826871</v>
      </c>
      <c r="P162" s="23">
        <f>SUM($H$8:H162)</f>
        <v>1049211.8634259247</v>
      </c>
      <c r="Q162" s="23">
        <f>SUM($J$8:J162)</f>
        <v>731944.44444444682</v>
      </c>
      <c r="R162" s="23">
        <f>SUM($I$8:I162)</f>
        <v>317267.41898148024</v>
      </c>
    </row>
    <row r="163" spans="3:18">
      <c r="C163" s="9">
        <f t="shared" ca="1" si="20"/>
        <v>48802</v>
      </c>
      <c r="D163" s="11">
        <f t="shared" si="24"/>
        <v>6743.9057547832672</v>
      </c>
      <c r="E163" s="11">
        <f t="shared" si="21"/>
        <v>672.12659403137673</v>
      </c>
      <c r="F163" s="11">
        <f t="shared" si="18"/>
        <v>6071.7791607518902</v>
      </c>
      <c r="G163" s="11">
        <f t="shared" si="22"/>
        <v>153641.4709061099</v>
      </c>
      <c r="H163" s="19">
        <f t="shared" si="19"/>
        <v>5219.0393518518395</v>
      </c>
      <c r="I163" s="19">
        <f t="shared" si="25"/>
        <v>496.81712962961649</v>
      </c>
      <c r="J163" s="19">
        <f t="shared" si="23"/>
        <v>4722.2222222222226</v>
      </c>
      <c r="K163" s="19">
        <f t="shared" si="26"/>
        <v>113333.33333333023</v>
      </c>
      <c r="M163" s="23">
        <f>SUM($D$8:D163)</f>
        <v>1052049.2977461922</v>
      </c>
      <c r="N163" s="23">
        <f>SUM($F$8:F163)</f>
        <v>696358.52909388929</v>
      </c>
      <c r="O163" s="23">
        <f>SUM($E$8:E163)</f>
        <v>355690.76865230012</v>
      </c>
      <c r="P163" s="23">
        <f>SUM($H$8:H163)</f>
        <v>1054430.9027777766</v>
      </c>
      <c r="Q163" s="23">
        <f>SUM($J$8:J163)</f>
        <v>736666.66666666907</v>
      </c>
      <c r="R163" s="23">
        <f>SUM($I$8:I163)</f>
        <v>317764.23611110984</v>
      </c>
    </row>
    <row r="164" spans="3:18">
      <c r="C164" s="9">
        <f t="shared" ca="1" si="20"/>
        <v>48833</v>
      </c>
      <c r="D164" s="11">
        <f t="shared" si="24"/>
        <v>6743.9057547832672</v>
      </c>
      <c r="E164" s="11">
        <f t="shared" si="21"/>
        <v>646.57452339654583</v>
      </c>
      <c r="F164" s="11">
        <f t="shared" si="18"/>
        <v>6097.3312313867209</v>
      </c>
      <c r="G164" s="11">
        <f t="shared" si="22"/>
        <v>147544.13967472318</v>
      </c>
      <c r="H164" s="19">
        <f t="shared" si="19"/>
        <v>5199.1666666666542</v>
      </c>
      <c r="I164" s="19">
        <f t="shared" si="25"/>
        <v>476.94444444443133</v>
      </c>
      <c r="J164" s="19">
        <f t="shared" si="23"/>
        <v>4722.2222222222226</v>
      </c>
      <c r="K164" s="19">
        <f t="shared" si="26"/>
        <v>108611.11111110801</v>
      </c>
      <c r="M164" s="23">
        <f>SUM($D$8:D164)</f>
        <v>1058793.2035009754</v>
      </c>
      <c r="N164" s="23">
        <f>SUM($F$8:F164)</f>
        <v>702455.86032527604</v>
      </c>
      <c r="O164" s="23">
        <f>SUM($E$8:E164)</f>
        <v>356337.34317569667</v>
      </c>
      <c r="P164" s="23">
        <f>SUM($H$8:H164)</f>
        <v>1059630.0694444433</v>
      </c>
      <c r="Q164" s="23">
        <f>SUM($J$8:J164)</f>
        <v>741388.88888889132</v>
      </c>
      <c r="R164" s="23">
        <f>SUM($I$8:I164)</f>
        <v>318241.18055555428</v>
      </c>
    </row>
    <row r="165" spans="3:18">
      <c r="C165" s="9">
        <f t="shared" ca="1" si="20"/>
        <v>48863</v>
      </c>
      <c r="D165" s="11">
        <f t="shared" si="24"/>
        <v>6743.9057547832672</v>
      </c>
      <c r="E165" s="11">
        <f t="shared" si="21"/>
        <v>620.91492113112668</v>
      </c>
      <c r="F165" s="11">
        <f t="shared" si="18"/>
        <v>6122.9908336521403</v>
      </c>
      <c r="G165" s="11">
        <f t="shared" si="22"/>
        <v>141421.14884107103</v>
      </c>
      <c r="H165" s="19">
        <f t="shared" si="19"/>
        <v>5179.293981481469</v>
      </c>
      <c r="I165" s="19">
        <f t="shared" si="25"/>
        <v>457.07175925924616</v>
      </c>
      <c r="J165" s="19">
        <f t="shared" si="23"/>
        <v>4722.2222222222226</v>
      </c>
      <c r="K165" s="19">
        <f t="shared" si="26"/>
        <v>103888.88888888579</v>
      </c>
      <c r="M165" s="23">
        <f>SUM($D$8:D165)</f>
        <v>1065537.1092557586</v>
      </c>
      <c r="N165" s="23">
        <f>SUM($F$8:F165)</f>
        <v>708578.85115892813</v>
      </c>
      <c r="O165" s="23">
        <f>SUM($E$8:E165)</f>
        <v>356958.25809682778</v>
      </c>
      <c r="P165" s="23">
        <f>SUM($H$8:H165)</f>
        <v>1064809.3634259249</v>
      </c>
      <c r="Q165" s="23">
        <f>SUM($J$8:J165)</f>
        <v>746111.11111111357</v>
      </c>
      <c r="R165" s="23">
        <f>SUM($I$8:I165)</f>
        <v>318698.25231481355</v>
      </c>
    </row>
    <row r="166" spans="3:18">
      <c r="C166" s="9">
        <f t="shared" ca="1" si="20"/>
        <v>48894</v>
      </c>
      <c r="D166" s="11">
        <f t="shared" si="24"/>
        <v>6743.9057547832672</v>
      </c>
      <c r="E166" s="11">
        <f t="shared" si="21"/>
        <v>595.14733470617387</v>
      </c>
      <c r="F166" s="11">
        <f t="shared" si="18"/>
        <v>6148.7584200770934</v>
      </c>
      <c r="G166" s="11">
        <f t="shared" si="22"/>
        <v>135272.39042099394</v>
      </c>
      <c r="H166" s="19">
        <f t="shared" si="19"/>
        <v>5159.4212962962838</v>
      </c>
      <c r="I166" s="19">
        <f t="shared" si="25"/>
        <v>437.199074074061</v>
      </c>
      <c r="J166" s="19">
        <f t="shared" si="23"/>
        <v>4722.2222222222226</v>
      </c>
      <c r="K166" s="19">
        <f t="shared" si="26"/>
        <v>99166.666666663572</v>
      </c>
      <c r="M166" s="23">
        <f>SUM($D$8:D166)</f>
        <v>1072281.0150105418</v>
      </c>
      <c r="N166" s="23">
        <f>SUM($F$8:F166)</f>
        <v>714727.60957900516</v>
      </c>
      <c r="O166" s="23">
        <f>SUM($E$8:E166)</f>
        <v>357553.40543153393</v>
      </c>
      <c r="P166" s="23">
        <f>SUM($H$8:H166)</f>
        <v>1069968.7847222211</v>
      </c>
      <c r="Q166" s="23">
        <f>SUM($J$8:J166)</f>
        <v>750833.33333333582</v>
      </c>
      <c r="R166" s="23">
        <f>SUM($I$8:I166)</f>
        <v>319135.4513888876</v>
      </c>
    </row>
    <row r="167" spans="3:18">
      <c r="C167" s="9">
        <f t="shared" ca="1" si="20"/>
        <v>48924</v>
      </c>
      <c r="D167" s="11">
        <f t="shared" si="24"/>
        <v>6743.9057547832672</v>
      </c>
      <c r="E167" s="11">
        <f t="shared" si="21"/>
        <v>569.27130968834945</v>
      </c>
      <c r="F167" s="11">
        <f t="shared" si="18"/>
        <v>6174.6344450949182</v>
      </c>
      <c r="G167" s="11">
        <f t="shared" si="22"/>
        <v>129097.75597589902</v>
      </c>
      <c r="H167" s="19">
        <f t="shared" si="19"/>
        <v>5139.5486111110986</v>
      </c>
      <c r="I167" s="19">
        <f t="shared" si="25"/>
        <v>417.32638888887584</v>
      </c>
      <c r="J167" s="19">
        <f t="shared" si="23"/>
        <v>4722.2222222222226</v>
      </c>
      <c r="K167" s="19">
        <f t="shared" si="26"/>
        <v>94444.444444441353</v>
      </c>
      <c r="M167" s="23">
        <f>SUM($D$8:D167)</f>
        <v>1079024.920765325</v>
      </c>
      <c r="N167" s="23">
        <f>SUM($F$8:F167)</f>
        <v>720902.24402410013</v>
      </c>
      <c r="O167" s="23">
        <f>SUM($E$8:E167)</f>
        <v>358122.67674122227</v>
      </c>
      <c r="P167" s="23">
        <f>SUM($H$8:H167)</f>
        <v>1075108.3333333321</v>
      </c>
      <c r="Q167" s="23">
        <f>SUM($J$8:J167)</f>
        <v>755555.55555555806</v>
      </c>
      <c r="R167" s="23">
        <f>SUM($I$8:I167)</f>
        <v>319552.77777777647</v>
      </c>
    </row>
    <row r="168" spans="3:18">
      <c r="C168" s="9">
        <f t="shared" ca="1" si="20"/>
        <v>48955</v>
      </c>
      <c r="D168" s="11">
        <f t="shared" si="24"/>
        <v>6743.9057547832672</v>
      </c>
      <c r="E168" s="11">
        <f t="shared" si="21"/>
        <v>543.28638973190834</v>
      </c>
      <c r="F168" s="11">
        <f t="shared" si="18"/>
        <v>6200.6193650513587</v>
      </c>
      <c r="G168" s="11">
        <f t="shared" si="22"/>
        <v>122897.13661084766</v>
      </c>
      <c r="H168" s="19">
        <f t="shared" si="19"/>
        <v>5119.6759259259134</v>
      </c>
      <c r="I168" s="19">
        <f t="shared" si="25"/>
        <v>397.45370370369068</v>
      </c>
      <c r="J168" s="19">
        <f t="shared" si="23"/>
        <v>4722.2222222222226</v>
      </c>
      <c r="K168" s="19">
        <f t="shared" si="26"/>
        <v>89722.222222219134</v>
      </c>
      <c r="M168" s="23">
        <f>SUM($D$8:D168)</f>
        <v>1085768.8265201082</v>
      </c>
      <c r="N168" s="23">
        <f>SUM($F$8:F168)</f>
        <v>727102.86338915152</v>
      </c>
      <c r="O168" s="23">
        <f>SUM($E$8:E168)</f>
        <v>358665.96313095419</v>
      </c>
      <c r="P168" s="23">
        <f>SUM($H$8:H168)</f>
        <v>1080228.0092592579</v>
      </c>
      <c r="Q168" s="23">
        <f>SUM($J$8:J168)</f>
        <v>760277.77777778031</v>
      </c>
      <c r="R168" s="23">
        <f>SUM($I$8:I168)</f>
        <v>319950.23148148018</v>
      </c>
    </row>
    <row r="169" spans="3:18">
      <c r="C169" s="9">
        <f t="shared" ca="1" si="20"/>
        <v>48986</v>
      </c>
      <c r="D169" s="11">
        <f t="shared" si="24"/>
        <v>6743.9057547832672</v>
      </c>
      <c r="E169" s="11">
        <f t="shared" si="21"/>
        <v>517.19211657065057</v>
      </c>
      <c r="F169" s="11">
        <f t="shared" si="18"/>
        <v>6226.7136382126164</v>
      </c>
      <c r="G169" s="11">
        <f t="shared" si="22"/>
        <v>116670.42297263505</v>
      </c>
      <c r="H169" s="19">
        <f t="shared" si="19"/>
        <v>5099.8032407407281</v>
      </c>
      <c r="I169" s="19">
        <f t="shared" si="25"/>
        <v>377.58101851850552</v>
      </c>
      <c r="J169" s="19">
        <f t="shared" si="23"/>
        <v>4722.2222222222226</v>
      </c>
      <c r="K169" s="19">
        <f t="shared" si="26"/>
        <v>84999.999999996915</v>
      </c>
      <c r="M169" s="23">
        <f>SUM($D$8:D169)</f>
        <v>1092512.7322748913</v>
      </c>
      <c r="N169" s="23">
        <f>SUM($F$8:F169)</f>
        <v>733329.57702736417</v>
      </c>
      <c r="O169" s="23">
        <f>SUM($E$8:E169)</f>
        <v>359183.15524752485</v>
      </c>
      <c r="P169" s="23">
        <f>SUM($H$8:H169)</f>
        <v>1085327.8124999986</v>
      </c>
      <c r="Q169" s="23">
        <f>SUM($J$8:J169)</f>
        <v>765000.00000000256</v>
      </c>
      <c r="R169" s="23">
        <f>SUM($I$8:I169)</f>
        <v>320327.81249999866</v>
      </c>
    </row>
    <row r="170" spans="3:18">
      <c r="C170" s="9">
        <f t="shared" ca="1" si="20"/>
        <v>49014</v>
      </c>
      <c r="D170" s="11">
        <f t="shared" si="24"/>
        <v>6743.9057547832672</v>
      </c>
      <c r="E170" s="11">
        <f t="shared" si="21"/>
        <v>490.98803000983912</v>
      </c>
      <c r="F170" s="11">
        <f t="shared" si="18"/>
        <v>6252.9177247734278</v>
      </c>
      <c r="G170" s="11">
        <f t="shared" si="22"/>
        <v>110417.50524786161</v>
      </c>
      <c r="H170" s="19">
        <f t="shared" si="19"/>
        <v>5079.9305555555429</v>
      </c>
      <c r="I170" s="19">
        <f t="shared" si="25"/>
        <v>357.7083333333203</v>
      </c>
      <c r="J170" s="19">
        <f t="shared" si="23"/>
        <v>4722.2222222222226</v>
      </c>
      <c r="K170" s="19">
        <f t="shared" si="26"/>
        <v>80277.777777774696</v>
      </c>
      <c r="M170" s="23">
        <f>SUM($D$8:D170)</f>
        <v>1099256.6380296745</v>
      </c>
      <c r="N170" s="23">
        <f>SUM($F$8:F170)</f>
        <v>739582.49475213757</v>
      </c>
      <c r="O170" s="23">
        <f>SUM($E$8:E170)</f>
        <v>359674.14327753469</v>
      </c>
      <c r="P170" s="23">
        <f>SUM($H$8:H170)</f>
        <v>1090407.7430555541</v>
      </c>
      <c r="Q170" s="23">
        <f>SUM($J$8:J170)</f>
        <v>769722.22222222481</v>
      </c>
      <c r="R170" s="23">
        <f>SUM($I$8:I170)</f>
        <v>320685.52083333198</v>
      </c>
    </row>
    <row r="171" spans="3:18">
      <c r="C171" s="9">
        <f t="shared" ca="1" si="20"/>
        <v>49045</v>
      </c>
      <c r="D171" s="11">
        <f t="shared" si="24"/>
        <v>6743.9057547832672</v>
      </c>
      <c r="E171" s="11">
        <f t="shared" si="21"/>
        <v>464.67366791808428</v>
      </c>
      <c r="F171" s="11">
        <f t="shared" si="18"/>
        <v>6279.2320868651832</v>
      </c>
      <c r="G171" s="11">
        <f t="shared" si="22"/>
        <v>104138.27316099642</v>
      </c>
      <c r="H171" s="19">
        <f t="shared" si="19"/>
        <v>5060.0578703703577</v>
      </c>
      <c r="I171" s="19">
        <f t="shared" si="25"/>
        <v>337.83564814813514</v>
      </c>
      <c r="J171" s="19">
        <f t="shared" si="23"/>
        <v>4722.2222222222226</v>
      </c>
      <c r="K171" s="19">
        <f t="shared" si="26"/>
        <v>75555.555555552477</v>
      </c>
      <c r="M171" s="23">
        <f>SUM($D$8:D171)</f>
        <v>1106000.5437844577</v>
      </c>
      <c r="N171" s="23">
        <f>SUM($F$8:F171)</f>
        <v>745861.7268390028</v>
      </c>
      <c r="O171" s="23">
        <f>SUM($E$8:E171)</f>
        <v>360138.81694545277</v>
      </c>
      <c r="P171" s="23">
        <f>SUM($H$8:H171)</f>
        <v>1095467.8009259244</v>
      </c>
      <c r="Q171" s="23">
        <f>SUM($J$8:J171)</f>
        <v>774444.44444444706</v>
      </c>
      <c r="R171" s="23">
        <f>SUM($I$8:I171)</f>
        <v>321023.35648148012</v>
      </c>
    </row>
    <row r="172" spans="3:18">
      <c r="C172" s="9">
        <f t="shared" ca="1" si="20"/>
        <v>49075</v>
      </c>
      <c r="D172" s="11">
        <f t="shared" si="24"/>
        <v>6743.9057547832672</v>
      </c>
      <c r="E172" s="11">
        <f t="shared" si="21"/>
        <v>438.24856621919326</v>
      </c>
      <c r="F172" s="11">
        <f t="shared" si="18"/>
        <v>6305.6571885640742</v>
      </c>
      <c r="G172" s="11">
        <f t="shared" si="22"/>
        <v>97832.615972432352</v>
      </c>
      <c r="H172" s="19">
        <f t="shared" si="19"/>
        <v>5040.1851851851725</v>
      </c>
      <c r="I172" s="19">
        <f t="shared" si="25"/>
        <v>317.96296296294997</v>
      </c>
      <c r="J172" s="19">
        <f t="shared" si="23"/>
        <v>4722.2222222222226</v>
      </c>
      <c r="K172" s="19">
        <f t="shared" si="26"/>
        <v>70833.333333330258</v>
      </c>
      <c r="M172" s="23">
        <f>SUM($D$8:D172)</f>
        <v>1112744.4495392409</v>
      </c>
      <c r="N172" s="23">
        <f>SUM($F$8:F172)</f>
        <v>752167.38402756688</v>
      </c>
      <c r="O172" s="23">
        <f>SUM($E$8:E172)</f>
        <v>360577.06551167194</v>
      </c>
      <c r="P172" s="23">
        <f>SUM($H$8:H172)</f>
        <v>1100507.9861111096</v>
      </c>
      <c r="Q172" s="23">
        <f>SUM($J$8:J172)</f>
        <v>779166.66666666931</v>
      </c>
      <c r="R172" s="23">
        <f>SUM($I$8:I172)</f>
        <v>321341.3194444431</v>
      </c>
    </row>
    <row r="173" spans="3:18">
      <c r="C173" s="9">
        <f t="shared" ca="1" si="20"/>
        <v>49106</v>
      </c>
      <c r="D173" s="11">
        <f t="shared" si="24"/>
        <v>6743.9057547832672</v>
      </c>
      <c r="E173" s="11">
        <f t="shared" si="21"/>
        <v>411.71225888398612</v>
      </c>
      <c r="F173" s="11">
        <f t="shared" si="18"/>
        <v>6332.1934958992806</v>
      </c>
      <c r="G173" s="11">
        <f t="shared" si="22"/>
        <v>91500.422476533073</v>
      </c>
      <c r="H173" s="19">
        <f t="shared" si="19"/>
        <v>5020.3124999999873</v>
      </c>
      <c r="I173" s="19">
        <f t="shared" si="25"/>
        <v>298.09027777776481</v>
      </c>
      <c r="J173" s="19">
        <f t="shared" si="23"/>
        <v>4722.2222222222226</v>
      </c>
      <c r="K173" s="19">
        <f t="shared" si="26"/>
        <v>66111.111111108039</v>
      </c>
      <c r="M173" s="23">
        <f>SUM($D$8:D173)</f>
        <v>1119488.3552940241</v>
      </c>
      <c r="N173" s="23">
        <f>SUM($F$8:F173)</f>
        <v>758499.5775234662</v>
      </c>
      <c r="O173" s="23">
        <f>SUM($E$8:E173)</f>
        <v>360988.77777055593</v>
      </c>
      <c r="P173" s="23">
        <f>SUM($H$8:H173)</f>
        <v>1105528.2986111096</v>
      </c>
      <c r="Q173" s="23">
        <f>SUM($J$8:J173)</f>
        <v>783888.88888889155</v>
      </c>
      <c r="R173" s="23">
        <f>SUM($I$8:I173)</f>
        <v>321639.40972222085</v>
      </c>
    </row>
    <row r="174" spans="3:18">
      <c r="C174" s="9">
        <f t="shared" ca="1" si="20"/>
        <v>49136</v>
      </c>
      <c r="D174" s="11">
        <f t="shared" si="24"/>
        <v>6743.9057547832672</v>
      </c>
      <c r="E174" s="11">
        <f t="shared" si="21"/>
        <v>385.06427792207666</v>
      </c>
      <c r="F174" s="11">
        <f t="shared" si="18"/>
        <v>6358.8414768611901</v>
      </c>
      <c r="G174" s="11">
        <f t="shared" si="22"/>
        <v>85141.580999671889</v>
      </c>
      <c r="H174" s="19">
        <f t="shared" si="19"/>
        <v>5000.439814814802</v>
      </c>
      <c r="I174" s="19">
        <f t="shared" si="25"/>
        <v>278.21759259257965</v>
      </c>
      <c r="J174" s="19">
        <f t="shared" si="23"/>
        <v>4722.2222222222226</v>
      </c>
      <c r="K174" s="19">
        <f t="shared" si="26"/>
        <v>61388.88888888582</v>
      </c>
      <c r="M174" s="23">
        <f>SUM($D$8:D174)</f>
        <v>1126232.2610488073</v>
      </c>
      <c r="N174" s="23">
        <f>SUM($F$8:F174)</f>
        <v>764858.41900032735</v>
      </c>
      <c r="O174" s="23">
        <f>SUM($E$8:E174)</f>
        <v>361373.84204847802</v>
      </c>
      <c r="P174" s="23">
        <f>SUM($H$8:H174)</f>
        <v>1110528.7384259244</v>
      </c>
      <c r="Q174" s="23">
        <f>SUM($J$8:J174)</f>
        <v>788611.1111111138</v>
      </c>
      <c r="R174" s="23">
        <f>SUM($I$8:I174)</f>
        <v>321917.62731481344</v>
      </c>
    </row>
    <row r="175" spans="3:18">
      <c r="C175" s="9">
        <f t="shared" ca="1" si="20"/>
        <v>49167</v>
      </c>
      <c r="D175" s="11">
        <f t="shared" si="24"/>
        <v>6743.9057547832672</v>
      </c>
      <c r="E175" s="11">
        <f t="shared" si="21"/>
        <v>358.30415337361916</v>
      </c>
      <c r="F175" s="11">
        <f t="shared" si="18"/>
        <v>6385.6016014096476</v>
      </c>
      <c r="G175" s="11">
        <f t="shared" si="22"/>
        <v>78755.979398262236</v>
      </c>
      <c r="H175" s="19">
        <f t="shared" si="19"/>
        <v>4980.5671296296168</v>
      </c>
      <c r="I175" s="19">
        <f t="shared" si="25"/>
        <v>258.34490740739449</v>
      </c>
      <c r="J175" s="19">
        <f t="shared" si="23"/>
        <v>4722.2222222222226</v>
      </c>
      <c r="K175" s="19">
        <f t="shared" si="26"/>
        <v>56666.666666663601</v>
      </c>
      <c r="M175" s="23">
        <f>SUM($D$8:D175)</f>
        <v>1132976.1668035905</v>
      </c>
      <c r="N175" s="23">
        <f>SUM($F$8:F175)</f>
        <v>771244.02060173696</v>
      </c>
      <c r="O175" s="23">
        <f>SUM($E$8:E175)</f>
        <v>361732.14620185166</v>
      </c>
      <c r="P175" s="23">
        <f>SUM($H$8:H175)</f>
        <v>1115509.3055555541</v>
      </c>
      <c r="Q175" s="23">
        <f>SUM($J$8:J175)</f>
        <v>793333.33333333605</v>
      </c>
      <c r="R175" s="23">
        <f>SUM($I$8:I175)</f>
        <v>322175.97222222085</v>
      </c>
    </row>
    <row r="176" spans="3:18">
      <c r="C176" s="9">
        <f t="shared" ca="1" si="20"/>
        <v>49198</v>
      </c>
      <c r="D176" s="11">
        <f t="shared" si="24"/>
        <v>6743.9057547832672</v>
      </c>
      <c r="E176" s="11">
        <f t="shared" si="21"/>
        <v>331.4314133010202</v>
      </c>
      <c r="F176" s="11">
        <f t="shared" si="18"/>
        <v>6412.4743414822469</v>
      </c>
      <c r="G176" s="11">
        <f t="shared" si="22"/>
        <v>72343.505056779992</v>
      </c>
      <c r="H176" s="19">
        <f t="shared" si="19"/>
        <v>4960.6944444444316</v>
      </c>
      <c r="I176" s="19">
        <f t="shared" si="25"/>
        <v>238.4722222222093</v>
      </c>
      <c r="J176" s="19">
        <f t="shared" si="23"/>
        <v>4722.2222222222226</v>
      </c>
      <c r="K176" s="19">
        <f t="shared" si="26"/>
        <v>51944.444444441382</v>
      </c>
      <c r="M176" s="23">
        <f>SUM($D$8:D176)</f>
        <v>1139720.0725583737</v>
      </c>
      <c r="N176" s="23">
        <f>SUM($F$8:F176)</f>
        <v>777656.49494321924</v>
      </c>
      <c r="O176" s="23">
        <f>SUM($E$8:E176)</f>
        <v>362063.5776151527</v>
      </c>
      <c r="P176" s="23">
        <f>SUM($H$8:H176)</f>
        <v>1120469.9999999986</v>
      </c>
      <c r="Q176" s="23">
        <f>SUM($J$8:J176)</f>
        <v>798055.5555555583</v>
      </c>
      <c r="R176" s="23">
        <f>SUM($I$8:I176)</f>
        <v>322414.44444444304</v>
      </c>
    </row>
    <row r="177" spans="3:18">
      <c r="C177" s="9">
        <f t="shared" ca="1" si="20"/>
        <v>49228</v>
      </c>
      <c r="D177" s="11">
        <f t="shared" si="24"/>
        <v>6743.9057547832672</v>
      </c>
      <c r="E177" s="11">
        <f t="shared" si="21"/>
        <v>304.44558378061578</v>
      </c>
      <c r="F177" s="11">
        <f t="shared" si="18"/>
        <v>6439.4601710026518</v>
      </c>
      <c r="G177" s="11">
        <f t="shared" si="22"/>
        <v>65904.044885777344</v>
      </c>
      <c r="H177" s="19">
        <f t="shared" si="19"/>
        <v>4940.8217592592464</v>
      </c>
      <c r="I177" s="19">
        <f t="shared" si="25"/>
        <v>218.59953703702413</v>
      </c>
      <c r="J177" s="19">
        <f t="shared" si="23"/>
        <v>4722.2222222222226</v>
      </c>
      <c r="K177" s="19">
        <f t="shared" si="26"/>
        <v>47222.222222219163</v>
      </c>
      <c r="M177" s="23">
        <f>SUM($D$8:D177)</f>
        <v>1146463.9783131569</v>
      </c>
      <c r="N177" s="23">
        <f>SUM($F$8:F177)</f>
        <v>784095.9551142219</v>
      </c>
      <c r="O177" s="23">
        <f>SUM($E$8:E177)</f>
        <v>362368.02319893328</v>
      </c>
      <c r="P177" s="23">
        <f>SUM($H$8:H177)</f>
        <v>1125410.8217592579</v>
      </c>
      <c r="Q177" s="23">
        <f>SUM($J$8:J177)</f>
        <v>802777.77777778055</v>
      </c>
      <c r="R177" s="23">
        <f>SUM($I$8:I177)</f>
        <v>322633.04398148006</v>
      </c>
    </row>
    <row r="178" spans="3:18">
      <c r="C178" s="9">
        <f t="shared" ca="1" si="20"/>
        <v>49259</v>
      </c>
      <c r="D178" s="11">
        <f t="shared" si="24"/>
        <v>6743.9057547832672</v>
      </c>
      <c r="E178" s="11">
        <f t="shared" si="21"/>
        <v>277.34618889431295</v>
      </c>
      <c r="F178" s="11">
        <f t="shared" si="18"/>
        <v>6466.5595658889542</v>
      </c>
      <c r="G178" s="11">
        <f t="shared" si="22"/>
        <v>59437.485319888394</v>
      </c>
      <c r="H178" s="19">
        <f t="shared" si="19"/>
        <v>4920.9490740740612</v>
      </c>
      <c r="I178" s="19">
        <f t="shared" si="25"/>
        <v>198.72685185183897</v>
      </c>
      <c r="J178" s="19">
        <f t="shared" si="23"/>
        <v>4722.2222222222226</v>
      </c>
      <c r="K178" s="19">
        <f t="shared" si="26"/>
        <v>42499.999999996944</v>
      </c>
      <c r="M178" s="23">
        <f>SUM($D$8:D178)</f>
        <v>1153207.8840679401</v>
      </c>
      <c r="N178" s="23">
        <f>SUM($F$8:F178)</f>
        <v>790562.51468011085</v>
      </c>
      <c r="O178" s="23">
        <f>SUM($E$8:E178)</f>
        <v>362645.36938782758</v>
      </c>
      <c r="P178" s="23">
        <f>SUM($H$8:H178)</f>
        <v>1130331.7708333321</v>
      </c>
      <c r="Q178" s="23">
        <f>SUM($J$8:J178)</f>
        <v>807500.00000000279</v>
      </c>
      <c r="R178" s="23">
        <f>SUM($I$8:I178)</f>
        <v>322831.77083333192</v>
      </c>
    </row>
    <row r="179" spans="3:18">
      <c r="C179" s="9">
        <f t="shared" ca="1" si="20"/>
        <v>49289</v>
      </c>
      <c r="D179" s="11">
        <f t="shared" si="24"/>
        <v>6743.9057547832672</v>
      </c>
      <c r="E179" s="11">
        <f t="shared" si="21"/>
        <v>250.13275072119697</v>
      </c>
      <c r="F179" s="11">
        <f t="shared" si="18"/>
        <v>6493.77300406207</v>
      </c>
      <c r="G179" s="11">
        <f t="shared" si="22"/>
        <v>52943.712315826328</v>
      </c>
      <c r="H179" s="19">
        <f t="shared" si="19"/>
        <v>4901.076388888876</v>
      </c>
      <c r="I179" s="19">
        <f t="shared" si="25"/>
        <v>178.85416666665378</v>
      </c>
      <c r="J179" s="19">
        <f t="shared" si="23"/>
        <v>4722.2222222222226</v>
      </c>
      <c r="K179" s="19">
        <f t="shared" si="26"/>
        <v>37777.777777774725</v>
      </c>
      <c r="M179" s="23">
        <f>SUM($D$8:D179)</f>
        <v>1159951.7898227233</v>
      </c>
      <c r="N179" s="23">
        <f>SUM($F$8:F179)</f>
        <v>797056.28768417297</v>
      </c>
      <c r="O179" s="23">
        <f>SUM($E$8:E179)</f>
        <v>362895.50213854876</v>
      </c>
      <c r="P179" s="23">
        <f>SUM($H$8:H179)</f>
        <v>1135232.8472222211</v>
      </c>
      <c r="Q179" s="23">
        <f>SUM($J$8:J179)</f>
        <v>812222.22222222504</v>
      </c>
      <c r="R179" s="23">
        <f>SUM($I$8:I179)</f>
        <v>323010.62499999854</v>
      </c>
    </row>
    <row r="180" spans="3:18">
      <c r="C180" s="9">
        <f t="shared" ca="1" si="20"/>
        <v>49320</v>
      </c>
      <c r="D180" s="11">
        <f t="shared" si="24"/>
        <v>6743.9057547832672</v>
      </c>
      <c r="E180" s="11">
        <f t="shared" si="21"/>
        <v>222.80478932910245</v>
      </c>
      <c r="F180" s="11">
        <f t="shared" si="18"/>
        <v>6521.1009654541649</v>
      </c>
      <c r="G180" s="11">
        <f t="shared" si="22"/>
        <v>46422.611350372164</v>
      </c>
      <c r="H180" s="19">
        <f t="shared" si="19"/>
        <v>4881.2037037036916</v>
      </c>
      <c r="I180" s="19">
        <f t="shared" si="25"/>
        <v>158.98148148146862</v>
      </c>
      <c r="J180" s="19">
        <f t="shared" si="23"/>
        <v>4722.2222222222226</v>
      </c>
      <c r="K180" s="19">
        <f t="shared" si="26"/>
        <v>33055.555555552506</v>
      </c>
      <c r="M180" s="23">
        <f>SUM($D$8:D180)</f>
        <v>1166695.6955775064</v>
      </c>
      <c r="N180" s="23">
        <f>SUM($F$8:F180)</f>
        <v>803577.3886496271</v>
      </c>
      <c r="O180" s="23">
        <f>SUM($E$8:E180)</f>
        <v>363118.30692787789</v>
      </c>
      <c r="P180" s="23">
        <f>SUM($H$8:H180)</f>
        <v>1140114.0509259247</v>
      </c>
      <c r="Q180" s="23">
        <f>SUM($J$8:J180)</f>
        <v>816944.44444444729</v>
      </c>
      <c r="R180" s="23">
        <f>SUM($I$8:I180)</f>
        <v>323169.60648148</v>
      </c>
    </row>
    <row r="181" spans="3:18">
      <c r="C181" s="9">
        <f t="shared" ca="1" si="20"/>
        <v>49351</v>
      </c>
      <c r="D181" s="11">
        <f t="shared" si="24"/>
        <v>6743.9057547832672</v>
      </c>
      <c r="E181" s="11">
        <f t="shared" si="21"/>
        <v>195.36182276614952</v>
      </c>
      <c r="F181" s="11">
        <f t="shared" si="18"/>
        <v>6548.5439320171181</v>
      </c>
      <c r="G181" s="11">
        <f t="shared" si="22"/>
        <v>39874.067418355044</v>
      </c>
      <c r="H181" s="19">
        <f t="shared" si="19"/>
        <v>4861.3310185185064</v>
      </c>
      <c r="I181" s="19">
        <f t="shared" si="25"/>
        <v>139.10879629628346</v>
      </c>
      <c r="J181" s="19">
        <f t="shared" si="23"/>
        <v>4722.2222222222226</v>
      </c>
      <c r="K181" s="19">
        <f t="shared" si="26"/>
        <v>28333.333333330283</v>
      </c>
      <c r="M181" s="23">
        <f>SUM($D$8:D181)</f>
        <v>1173439.6013322896</v>
      </c>
      <c r="N181" s="23">
        <f>SUM($F$8:F181)</f>
        <v>810125.93258164427</v>
      </c>
      <c r="O181" s="23">
        <f>SUM($E$8:E181)</f>
        <v>363313.66875064402</v>
      </c>
      <c r="P181" s="23">
        <f>SUM($H$8:H181)</f>
        <v>1144975.3819444431</v>
      </c>
      <c r="Q181" s="23">
        <f>SUM($J$8:J181)</f>
        <v>821666.66666666954</v>
      </c>
      <c r="R181" s="23">
        <f>SUM($I$8:I181)</f>
        <v>323308.7152777763</v>
      </c>
    </row>
    <row r="182" spans="3:18">
      <c r="C182" s="9">
        <f t="shared" ca="1" si="20"/>
        <v>49379</v>
      </c>
      <c r="D182" s="11">
        <f t="shared" si="24"/>
        <v>6743.9057547832672</v>
      </c>
      <c r="E182" s="11">
        <f t="shared" si="21"/>
        <v>167.80336705224414</v>
      </c>
      <c r="F182" s="11">
        <f t="shared" si="18"/>
        <v>6576.1023877310226</v>
      </c>
      <c r="G182" s="11">
        <f t="shared" si="22"/>
        <v>33297.965030624022</v>
      </c>
      <c r="H182" s="19">
        <f t="shared" si="19"/>
        <v>4841.4583333333212</v>
      </c>
      <c r="I182" s="19">
        <f t="shared" si="25"/>
        <v>119.23611111109827</v>
      </c>
      <c r="J182" s="19">
        <f t="shared" si="23"/>
        <v>4722.2222222222226</v>
      </c>
      <c r="K182" s="19">
        <f t="shared" si="26"/>
        <v>23611.111111108061</v>
      </c>
      <c r="M182" s="23">
        <f>SUM($D$8:D182)</f>
        <v>1180183.5070870728</v>
      </c>
      <c r="N182" s="23">
        <f>SUM($F$8:F182)</f>
        <v>816702.03496937535</v>
      </c>
      <c r="O182" s="23">
        <f>SUM($E$8:E182)</f>
        <v>363481.47211769625</v>
      </c>
      <c r="P182" s="23">
        <f>SUM($H$8:H182)</f>
        <v>1149816.8402777764</v>
      </c>
      <c r="Q182" s="23">
        <f>SUM($J$8:J182)</f>
        <v>826388.88888889179</v>
      </c>
      <c r="R182" s="23">
        <f>SUM($I$8:I182)</f>
        <v>323427.95138888742</v>
      </c>
    </row>
    <row r="183" spans="3:18">
      <c r="C183" s="9">
        <f t="shared" ca="1" si="20"/>
        <v>49410</v>
      </c>
      <c r="D183" s="11">
        <f t="shared" si="24"/>
        <v>6743.9057547832672</v>
      </c>
      <c r="E183" s="11">
        <f t="shared" si="21"/>
        <v>140.12893617054274</v>
      </c>
      <c r="F183" s="11">
        <f t="shared" si="18"/>
        <v>6603.7768186127241</v>
      </c>
      <c r="G183" s="11">
        <f t="shared" si="22"/>
        <v>26694.188212011297</v>
      </c>
      <c r="H183" s="19">
        <f t="shared" si="19"/>
        <v>4821.585648148136</v>
      </c>
      <c r="I183" s="19">
        <f t="shared" si="25"/>
        <v>99.363425925913077</v>
      </c>
      <c r="J183" s="19">
        <f t="shared" si="23"/>
        <v>4722.2222222222226</v>
      </c>
      <c r="K183" s="19">
        <f t="shared" si="26"/>
        <v>18888.888888885838</v>
      </c>
      <c r="M183" s="23">
        <f>SUM($D$8:D183)</f>
        <v>1186927.412841856</v>
      </c>
      <c r="N183" s="23">
        <f>SUM($F$8:F183)</f>
        <v>823305.81178798806</v>
      </c>
      <c r="O183" s="23">
        <f>SUM($E$8:E183)</f>
        <v>363621.60105386679</v>
      </c>
      <c r="P183" s="23">
        <f>SUM($H$8:H183)</f>
        <v>1154638.4259259244</v>
      </c>
      <c r="Q183" s="23">
        <f>SUM($J$8:J183)</f>
        <v>831111.11111111403</v>
      </c>
      <c r="R183" s="23">
        <f>SUM($I$8:I183)</f>
        <v>323527.31481481332</v>
      </c>
    </row>
    <row r="184" spans="3:18">
      <c r="C184" s="9">
        <f t="shared" ca="1" si="20"/>
        <v>49440</v>
      </c>
      <c r="D184" s="11">
        <f t="shared" si="24"/>
        <v>6743.9057547832672</v>
      </c>
      <c r="E184" s="11">
        <f t="shared" si="21"/>
        <v>112.33804205888086</v>
      </c>
      <c r="F184" s="11">
        <f t="shared" si="18"/>
        <v>6631.5677127243862</v>
      </c>
      <c r="G184" s="11">
        <f t="shared" si="22"/>
        <v>20062.62049928691</v>
      </c>
      <c r="H184" s="19">
        <f t="shared" si="19"/>
        <v>4801.7129629629508</v>
      </c>
      <c r="I184" s="19">
        <f t="shared" si="25"/>
        <v>79.490740740727901</v>
      </c>
      <c r="J184" s="19">
        <f t="shared" si="23"/>
        <v>4722.2222222222226</v>
      </c>
      <c r="K184" s="19">
        <f t="shared" si="26"/>
        <v>14166.666666663616</v>
      </c>
      <c r="M184" s="23">
        <f>SUM($D$8:D184)</f>
        <v>1193671.3185966392</v>
      </c>
      <c r="N184" s="23">
        <f>SUM($F$8:F184)</f>
        <v>829937.3795007125</v>
      </c>
      <c r="O184" s="23">
        <f>SUM($E$8:E184)</f>
        <v>363733.93909592566</v>
      </c>
      <c r="P184" s="23">
        <f>SUM($H$8:H184)</f>
        <v>1159440.1388888874</v>
      </c>
      <c r="Q184" s="23">
        <f>SUM($J$8:J184)</f>
        <v>835833.33333333628</v>
      </c>
      <c r="R184" s="23">
        <f>SUM($I$8:I184)</f>
        <v>323606.80555555405</v>
      </c>
    </row>
    <row r="185" spans="3:18">
      <c r="C185" s="9">
        <f t="shared" ca="1" si="20"/>
        <v>49471</v>
      </c>
      <c r="D185" s="11">
        <f t="shared" si="24"/>
        <v>6743.9057547832672</v>
      </c>
      <c r="E185" s="11">
        <f t="shared" si="21"/>
        <v>84.430194601165738</v>
      </c>
      <c r="F185" s="11">
        <f t="shared" si="18"/>
        <v>6659.4755601821016</v>
      </c>
      <c r="G185" s="11">
        <f t="shared" si="22"/>
        <v>13403.144939104808</v>
      </c>
      <c r="H185" s="19">
        <f t="shared" si="19"/>
        <v>4781.8402777777656</v>
      </c>
      <c r="I185" s="19">
        <f t="shared" si="25"/>
        <v>59.618055555542711</v>
      </c>
      <c r="J185" s="19">
        <f t="shared" si="23"/>
        <v>4722.2222222222226</v>
      </c>
      <c r="K185" s="19">
        <f t="shared" si="26"/>
        <v>9444.444444441393</v>
      </c>
      <c r="M185" s="23">
        <f>SUM($D$8:D185)</f>
        <v>1200415.2243514224</v>
      </c>
      <c r="N185" s="23">
        <f>SUM($F$8:F185)</f>
        <v>836596.85506089462</v>
      </c>
      <c r="O185" s="23">
        <f>SUM($E$8:E185)</f>
        <v>363818.36929052684</v>
      </c>
      <c r="P185" s="23">
        <f>SUM($H$8:H185)</f>
        <v>1164221.9791666651</v>
      </c>
      <c r="Q185" s="23">
        <f>SUM($J$8:J185)</f>
        <v>840555.55555555853</v>
      </c>
      <c r="R185" s="23">
        <f>SUM($I$8:I185)</f>
        <v>323666.42361110961</v>
      </c>
    </row>
    <row r="186" spans="3:18">
      <c r="C186" s="9">
        <f t="shared" ca="1" si="20"/>
        <v>49501</v>
      </c>
      <c r="D186" s="11">
        <f t="shared" si="24"/>
        <v>6743.9057547832672</v>
      </c>
      <c r="E186" s="11">
        <f t="shared" si="21"/>
        <v>56.40490161873273</v>
      </c>
      <c r="F186" s="11">
        <f t="shared" si="18"/>
        <v>6687.5008531645344</v>
      </c>
      <c r="G186" s="11">
        <f t="shared" si="22"/>
        <v>6715.6440859402737</v>
      </c>
      <c r="H186" s="19">
        <f t="shared" si="19"/>
        <v>4761.9675925925803</v>
      </c>
      <c r="I186" s="19">
        <f t="shared" si="25"/>
        <v>39.745370370357527</v>
      </c>
      <c r="J186" s="19">
        <f t="shared" si="23"/>
        <v>4722.2222222222226</v>
      </c>
      <c r="K186" s="19">
        <f t="shared" si="26"/>
        <v>4722.2222222191704</v>
      </c>
      <c r="M186" s="23">
        <f>SUM($D$8:D186)</f>
        <v>1207159.1301062056</v>
      </c>
      <c r="N186" s="23">
        <f>SUM($F$8:F186)</f>
        <v>843284.35591405921</v>
      </c>
      <c r="O186" s="23">
        <f>SUM($E$8:E186)</f>
        <v>363874.77419214556</v>
      </c>
      <c r="P186" s="23">
        <f>SUM($H$8:H186)</f>
        <v>1168983.9467592577</v>
      </c>
      <c r="Q186" s="23">
        <f>SUM($J$8:J186)</f>
        <v>845277.77777778078</v>
      </c>
      <c r="R186" s="23">
        <f>SUM($I$8:I186)</f>
        <v>323706.16898147995</v>
      </c>
    </row>
    <row r="187" spans="3:18">
      <c r="C187" s="9">
        <f t="shared" ca="1" si="20"/>
        <v>49532</v>
      </c>
      <c r="D187" s="11">
        <f t="shared" si="24"/>
        <v>6743.9057547832672</v>
      </c>
      <c r="E187" s="11">
        <f t="shared" si="21"/>
        <v>28.261668861665317</v>
      </c>
      <c r="F187" s="11">
        <f t="shared" si="18"/>
        <v>6715.6440859216018</v>
      </c>
      <c r="G187" s="11">
        <f t="shared" si="22"/>
        <v>0</v>
      </c>
      <c r="H187" s="19">
        <f t="shared" si="19"/>
        <v>4742.0949074073951</v>
      </c>
      <c r="I187" s="19">
        <f t="shared" si="25"/>
        <v>19.87268518517234</v>
      </c>
      <c r="J187" s="19">
        <f t="shared" si="23"/>
        <v>4722.2222222222226</v>
      </c>
      <c r="K187" s="19">
        <f t="shared" si="26"/>
        <v>0</v>
      </c>
      <c r="M187" s="23">
        <f>SUM($D$8:D187)</f>
        <v>1213903.0358609888</v>
      </c>
      <c r="N187" s="23">
        <f>SUM($F$8:F187)</f>
        <v>849999.99999998079</v>
      </c>
      <c r="O187" s="23">
        <f>SUM($E$8:E187)</f>
        <v>363903.03586100723</v>
      </c>
      <c r="P187" s="23">
        <f>SUM($H$8:H187)</f>
        <v>1173726.0416666651</v>
      </c>
      <c r="Q187" s="23">
        <f>SUM($J$8:J187)</f>
        <v>850000.00000000303</v>
      </c>
      <c r="R187" s="23">
        <f>SUM($I$8:I187)</f>
        <v>323726.04166666511</v>
      </c>
    </row>
    <row r="188" spans="3:18">
      <c r="C188" s="9">
        <f t="shared" ca="1" si="20"/>
        <v>49563</v>
      </c>
      <c r="D188" s="11">
        <f t="shared" si="24"/>
        <v>0</v>
      </c>
      <c r="E188" s="11">
        <f t="shared" si="21"/>
        <v>0</v>
      </c>
      <c r="F188" s="11">
        <f t="shared" si="18"/>
        <v>0</v>
      </c>
      <c r="G188" s="11">
        <f t="shared" si="22"/>
        <v>0</v>
      </c>
      <c r="H188" s="19">
        <f t="shared" si="19"/>
        <v>0</v>
      </c>
      <c r="I188" s="19">
        <f t="shared" si="25"/>
        <v>0</v>
      </c>
      <c r="J188" s="19">
        <f t="shared" si="23"/>
        <v>0</v>
      </c>
      <c r="K188" s="19">
        <f t="shared" si="26"/>
        <v>0</v>
      </c>
      <c r="M188" s="23">
        <f>SUM($D$8:D188)</f>
        <v>1213903.0358609888</v>
      </c>
      <c r="N188" s="23">
        <f>SUM($F$8:F188)</f>
        <v>849999.99999998079</v>
      </c>
      <c r="O188" s="23">
        <f>SUM($E$8:E188)</f>
        <v>363903.03586100723</v>
      </c>
      <c r="P188" s="23">
        <f>SUM($H$8:H188)</f>
        <v>1173726.0416666651</v>
      </c>
      <c r="Q188" s="23">
        <f>SUM($J$8:J188)</f>
        <v>850000.00000000303</v>
      </c>
      <c r="R188" s="23">
        <f>SUM($I$8:I188)</f>
        <v>323726.04166666511</v>
      </c>
    </row>
    <row r="189" spans="3:18">
      <c r="C189" s="9">
        <f t="shared" ca="1" si="20"/>
        <v>49593</v>
      </c>
      <c r="D189" s="11">
        <f t="shared" si="24"/>
        <v>0</v>
      </c>
      <c r="E189" s="11">
        <f t="shared" si="21"/>
        <v>0</v>
      </c>
      <c r="F189" s="11">
        <f t="shared" si="18"/>
        <v>0</v>
      </c>
      <c r="G189" s="11">
        <f t="shared" si="22"/>
        <v>0</v>
      </c>
      <c r="H189" s="19">
        <f t="shared" si="19"/>
        <v>0</v>
      </c>
      <c r="I189" s="19">
        <f t="shared" si="25"/>
        <v>0</v>
      </c>
      <c r="J189" s="19">
        <f t="shared" si="23"/>
        <v>0</v>
      </c>
      <c r="K189" s="19">
        <f t="shared" si="26"/>
        <v>0</v>
      </c>
      <c r="M189" s="23">
        <f>SUM($D$8:D189)</f>
        <v>1213903.0358609888</v>
      </c>
      <c r="N189" s="23">
        <f>SUM($F$8:F189)</f>
        <v>849999.99999998079</v>
      </c>
      <c r="O189" s="23">
        <f>SUM($E$8:E189)</f>
        <v>363903.03586100723</v>
      </c>
      <c r="P189" s="23">
        <f>SUM($H$8:H189)</f>
        <v>1173726.0416666651</v>
      </c>
      <c r="Q189" s="23">
        <f>SUM($J$8:J189)</f>
        <v>850000.00000000303</v>
      </c>
      <c r="R189" s="23">
        <f>SUM($I$8:I189)</f>
        <v>323726.04166666511</v>
      </c>
    </row>
    <row r="190" spans="3:18">
      <c r="C190" s="9">
        <f t="shared" ca="1" si="20"/>
        <v>49624</v>
      </c>
      <c r="D190" s="11">
        <f t="shared" si="24"/>
        <v>0</v>
      </c>
      <c r="E190" s="11">
        <f t="shared" si="21"/>
        <v>0</v>
      </c>
      <c r="F190" s="11">
        <f t="shared" si="18"/>
        <v>0</v>
      </c>
      <c r="G190" s="11">
        <f t="shared" si="22"/>
        <v>0</v>
      </c>
      <c r="H190" s="19">
        <f t="shared" si="19"/>
        <v>0</v>
      </c>
      <c r="I190" s="19">
        <f t="shared" si="25"/>
        <v>0</v>
      </c>
      <c r="J190" s="19">
        <f t="shared" si="23"/>
        <v>0</v>
      </c>
      <c r="K190" s="19">
        <f t="shared" si="26"/>
        <v>0</v>
      </c>
      <c r="M190" s="23">
        <f>SUM($D$8:D190)</f>
        <v>1213903.0358609888</v>
      </c>
      <c r="N190" s="23">
        <f>SUM($F$8:F190)</f>
        <v>849999.99999998079</v>
      </c>
      <c r="O190" s="23">
        <f>SUM($E$8:E190)</f>
        <v>363903.03586100723</v>
      </c>
      <c r="P190" s="23">
        <f>SUM($H$8:H190)</f>
        <v>1173726.0416666651</v>
      </c>
      <c r="Q190" s="23">
        <f>SUM($J$8:J190)</f>
        <v>850000.00000000303</v>
      </c>
      <c r="R190" s="23">
        <f>SUM($I$8:I190)</f>
        <v>323726.04166666511</v>
      </c>
    </row>
    <row r="191" spans="3:18">
      <c r="C191" s="9">
        <f t="shared" ca="1" si="20"/>
        <v>49654</v>
      </c>
      <c r="D191" s="11">
        <f t="shared" si="24"/>
        <v>0</v>
      </c>
      <c r="E191" s="11">
        <f t="shared" si="21"/>
        <v>0</v>
      </c>
      <c r="F191" s="11">
        <f t="shared" si="18"/>
        <v>0</v>
      </c>
      <c r="G191" s="11">
        <f t="shared" si="22"/>
        <v>0</v>
      </c>
      <c r="H191" s="19">
        <f t="shared" si="19"/>
        <v>0</v>
      </c>
      <c r="I191" s="19">
        <f t="shared" si="25"/>
        <v>0</v>
      </c>
      <c r="J191" s="19">
        <f t="shared" si="23"/>
        <v>0</v>
      </c>
      <c r="K191" s="19">
        <f t="shared" si="26"/>
        <v>0</v>
      </c>
      <c r="M191" s="23">
        <f>SUM($D$8:D191)</f>
        <v>1213903.0358609888</v>
      </c>
      <c r="N191" s="23">
        <f>SUM($F$8:F191)</f>
        <v>849999.99999998079</v>
      </c>
      <c r="O191" s="23">
        <f>SUM($E$8:E191)</f>
        <v>363903.03586100723</v>
      </c>
      <c r="P191" s="23">
        <f>SUM($H$8:H191)</f>
        <v>1173726.0416666651</v>
      </c>
      <c r="Q191" s="23">
        <f>SUM($J$8:J191)</f>
        <v>850000.00000000303</v>
      </c>
      <c r="R191" s="23">
        <f>SUM($I$8:I191)</f>
        <v>323726.04166666511</v>
      </c>
    </row>
    <row r="192" spans="3:18">
      <c r="C192" s="9">
        <f t="shared" ca="1" si="20"/>
        <v>49685</v>
      </c>
      <c r="D192" s="11">
        <f t="shared" si="24"/>
        <v>0</v>
      </c>
      <c r="E192" s="11">
        <f t="shared" si="21"/>
        <v>0</v>
      </c>
      <c r="F192" s="11">
        <f t="shared" si="18"/>
        <v>0</v>
      </c>
      <c r="G192" s="11">
        <f t="shared" si="22"/>
        <v>0</v>
      </c>
      <c r="H192" s="19">
        <f t="shared" si="19"/>
        <v>0</v>
      </c>
      <c r="I192" s="19">
        <f t="shared" si="25"/>
        <v>0</v>
      </c>
      <c r="J192" s="19">
        <f t="shared" si="23"/>
        <v>0</v>
      </c>
      <c r="K192" s="19">
        <f t="shared" si="26"/>
        <v>0</v>
      </c>
      <c r="M192" s="23">
        <f>SUM($D$8:D192)</f>
        <v>1213903.0358609888</v>
      </c>
      <c r="N192" s="23">
        <f>SUM($F$8:F192)</f>
        <v>849999.99999998079</v>
      </c>
      <c r="O192" s="23">
        <f>SUM($E$8:E192)</f>
        <v>363903.03586100723</v>
      </c>
      <c r="P192" s="23">
        <f>SUM($H$8:H192)</f>
        <v>1173726.0416666651</v>
      </c>
      <c r="Q192" s="23">
        <f>SUM($J$8:J192)</f>
        <v>850000.00000000303</v>
      </c>
      <c r="R192" s="23">
        <f>SUM($I$8:I192)</f>
        <v>323726.04166666511</v>
      </c>
    </row>
    <row r="193" spans="3:18">
      <c r="C193" s="9">
        <f t="shared" ca="1" si="20"/>
        <v>49716</v>
      </c>
      <c r="D193" s="11">
        <f t="shared" si="24"/>
        <v>0</v>
      </c>
      <c r="E193" s="11">
        <f t="shared" si="21"/>
        <v>0</v>
      </c>
      <c r="F193" s="11">
        <f t="shared" si="18"/>
        <v>0</v>
      </c>
      <c r="G193" s="11">
        <f t="shared" si="22"/>
        <v>0</v>
      </c>
      <c r="H193" s="19">
        <f t="shared" si="19"/>
        <v>0</v>
      </c>
      <c r="I193" s="19">
        <f t="shared" si="25"/>
        <v>0</v>
      </c>
      <c r="J193" s="19">
        <f t="shared" si="23"/>
        <v>0</v>
      </c>
      <c r="K193" s="19">
        <f t="shared" si="26"/>
        <v>0</v>
      </c>
      <c r="M193" s="23">
        <f>SUM($D$8:D193)</f>
        <v>1213903.0358609888</v>
      </c>
      <c r="N193" s="23">
        <f>SUM($F$8:F193)</f>
        <v>849999.99999998079</v>
      </c>
      <c r="O193" s="23">
        <f>SUM($E$8:E193)</f>
        <v>363903.03586100723</v>
      </c>
      <c r="P193" s="23">
        <f>SUM($H$8:H193)</f>
        <v>1173726.0416666651</v>
      </c>
      <c r="Q193" s="23">
        <f>SUM($J$8:J193)</f>
        <v>850000.00000000303</v>
      </c>
      <c r="R193" s="23">
        <f>SUM($I$8:I193)</f>
        <v>323726.04166666511</v>
      </c>
    </row>
    <row r="194" spans="3:18">
      <c r="C194" s="9">
        <f t="shared" ca="1" si="20"/>
        <v>49745</v>
      </c>
      <c r="D194" s="11">
        <f t="shared" si="24"/>
        <v>0</v>
      </c>
      <c r="E194" s="11">
        <f t="shared" si="21"/>
        <v>0</v>
      </c>
      <c r="F194" s="11">
        <f t="shared" si="18"/>
        <v>0</v>
      </c>
      <c r="G194" s="11">
        <f t="shared" si="22"/>
        <v>0</v>
      </c>
      <c r="H194" s="19">
        <f t="shared" si="19"/>
        <v>0</v>
      </c>
      <c r="I194" s="19">
        <f t="shared" si="25"/>
        <v>0</v>
      </c>
      <c r="J194" s="19">
        <f t="shared" si="23"/>
        <v>0</v>
      </c>
      <c r="K194" s="19">
        <f t="shared" si="26"/>
        <v>0</v>
      </c>
      <c r="M194" s="23">
        <f>SUM($D$8:D194)</f>
        <v>1213903.0358609888</v>
      </c>
      <c r="N194" s="23">
        <f>SUM($F$8:F194)</f>
        <v>849999.99999998079</v>
      </c>
      <c r="O194" s="23">
        <f>SUM($E$8:E194)</f>
        <v>363903.03586100723</v>
      </c>
      <c r="P194" s="23">
        <f>SUM($H$8:H194)</f>
        <v>1173726.0416666651</v>
      </c>
      <c r="Q194" s="23">
        <f>SUM($J$8:J194)</f>
        <v>850000.00000000303</v>
      </c>
      <c r="R194" s="23">
        <f>SUM($I$8:I194)</f>
        <v>323726.04166666511</v>
      </c>
    </row>
    <row r="195" spans="3:18">
      <c r="C195" s="9">
        <f t="shared" ca="1" si="20"/>
        <v>49776</v>
      </c>
      <c r="D195" s="11">
        <f t="shared" si="24"/>
        <v>0</v>
      </c>
      <c r="E195" s="11">
        <f t="shared" si="21"/>
        <v>0</v>
      </c>
      <c r="F195" s="11">
        <f t="shared" si="18"/>
        <v>0</v>
      </c>
      <c r="G195" s="11">
        <f t="shared" si="22"/>
        <v>0</v>
      </c>
      <c r="H195" s="19">
        <f t="shared" si="19"/>
        <v>0</v>
      </c>
      <c r="I195" s="19">
        <f t="shared" si="25"/>
        <v>0</v>
      </c>
      <c r="J195" s="19">
        <f t="shared" si="23"/>
        <v>0</v>
      </c>
      <c r="K195" s="19">
        <f t="shared" si="26"/>
        <v>0</v>
      </c>
      <c r="M195" s="23">
        <f>SUM($D$8:D195)</f>
        <v>1213903.0358609888</v>
      </c>
      <c r="N195" s="23">
        <f>SUM($F$8:F195)</f>
        <v>849999.99999998079</v>
      </c>
      <c r="O195" s="23">
        <f>SUM($E$8:E195)</f>
        <v>363903.03586100723</v>
      </c>
      <c r="P195" s="23">
        <f>SUM($H$8:H195)</f>
        <v>1173726.0416666651</v>
      </c>
      <c r="Q195" s="23">
        <f>SUM($J$8:J195)</f>
        <v>850000.00000000303</v>
      </c>
      <c r="R195" s="23">
        <f>SUM($I$8:I195)</f>
        <v>323726.04166666511</v>
      </c>
    </row>
    <row r="196" spans="3:18">
      <c r="C196" s="9">
        <f t="shared" ca="1" si="20"/>
        <v>49806</v>
      </c>
      <c r="D196" s="11">
        <f t="shared" si="24"/>
        <v>0</v>
      </c>
      <c r="E196" s="11">
        <f t="shared" si="21"/>
        <v>0</v>
      </c>
      <c r="F196" s="11">
        <f t="shared" si="18"/>
        <v>0</v>
      </c>
      <c r="G196" s="11">
        <f t="shared" si="22"/>
        <v>0</v>
      </c>
      <c r="H196" s="19">
        <f t="shared" si="19"/>
        <v>0</v>
      </c>
      <c r="I196" s="19">
        <f t="shared" si="25"/>
        <v>0</v>
      </c>
      <c r="J196" s="19">
        <f t="shared" si="23"/>
        <v>0</v>
      </c>
      <c r="K196" s="19">
        <f t="shared" si="26"/>
        <v>0</v>
      </c>
      <c r="M196" s="23">
        <f>SUM($D$8:D196)</f>
        <v>1213903.0358609888</v>
      </c>
      <c r="N196" s="23">
        <f>SUM($F$8:F196)</f>
        <v>849999.99999998079</v>
      </c>
      <c r="O196" s="23">
        <f>SUM($E$8:E196)</f>
        <v>363903.03586100723</v>
      </c>
      <c r="P196" s="23">
        <f>SUM($H$8:H196)</f>
        <v>1173726.0416666651</v>
      </c>
      <c r="Q196" s="23">
        <f>SUM($J$8:J196)</f>
        <v>850000.00000000303</v>
      </c>
      <c r="R196" s="23">
        <f>SUM($I$8:I196)</f>
        <v>323726.04166666511</v>
      </c>
    </row>
    <row r="197" spans="3:18">
      <c r="C197" s="9">
        <f t="shared" ca="1" si="20"/>
        <v>49837</v>
      </c>
      <c r="D197" s="11">
        <f t="shared" si="24"/>
        <v>0</v>
      </c>
      <c r="E197" s="11">
        <f t="shared" si="21"/>
        <v>0</v>
      </c>
      <c r="F197" s="11">
        <f t="shared" si="18"/>
        <v>0</v>
      </c>
      <c r="G197" s="11">
        <f t="shared" si="22"/>
        <v>0</v>
      </c>
      <c r="H197" s="19">
        <f t="shared" si="19"/>
        <v>0</v>
      </c>
      <c r="I197" s="19">
        <f t="shared" si="25"/>
        <v>0</v>
      </c>
      <c r="J197" s="19">
        <f t="shared" si="23"/>
        <v>0</v>
      </c>
      <c r="K197" s="19">
        <f t="shared" si="26"/>
        <v>0</v>
      </c>
      <c r="M197" s="23">
        <f>SUM($D$8:D197)</f>
        <v>1213903.0358609888</v>
      </c>
      <c r="N197" s="23">
        <f>SUM($F$8:F197)</f>
        <v>849999.99999998079</v>
      </c>
      <c r="O197" s="23">
        <f>SUM($E$8:E197)</f>
        <v>363903.03586100723</v>
      </c>
      <c r="P197" s="23">
        <f>SUM($H$8:H197)</f>
        <v>1173726.0416666651</v>
      </c>
      <c r="Q197" s="23">
        <f>SUM($J$8:J197)</f>
        <v>850000.00000000303</v>
      </c>
      <c r="R197" s="23">
        <f>SUM($I$8:I197)</f>
        <v>323726.04166666511</v>
      </c>
    </row>
    <row r="198" spans="3:18">
      <c r="C198" s="9">
        <f t="shared" ca="1" si="20"/>
        <v>49867</v>
      </c>
      <c r="D198" s="11">
        <f t="shared" si="24"/>
        <v>0</v>
      </c>
      <c r="E198" s="11">
        <f t="shared" si="21"/>
        <v>0</v>
      </c>
      <c r="F198" s="11">
        <f t="shared" si="18"/>
        <v>0</v>
      </c>
      <c r="G198" s="11">
        <f t="shared" si="22"/>
        <v>0</v>
      </c>
      <c r="H198" s="19">
        <f t="shared" si="19"/>
        <v>0</v>
      </c>
      <c r="I198" s="19">
        <f t="shared" si="25"/>
        <v>0</v>
      </c>
      <c r="J198" s="19">
        <f t="shared" si="23"/>
        <v>0</v>
      </c>
      <c r="K198" s="19">
        <f t="shared" si="26"/>
        <v>0</v>
      </c>
      <c r="M198" s="23">
        <f>SUM($D$8:D198)</f>
        <v>1213903.0358609888</v>
      </c>
      <c r="N198" s="23">
        <f>SUM($F$8:F198)</f>
        <v>849999.99999998079</v>
      </c>
      <c r="O198" s="23">
        <f>SUM($E$8:E198)</f>
        <v>363903.03586100723</v>
      </c>
      <c r="P198" s="23">
        <f>SUM($H$8:H198)</f>
        <v>1173726.0416666651</v>
      </c>
      <c r="Q198" s="23">
        <f>SUM($J$8:J198)</f>
        <v>850000.00000000303</v>
      </c>
      <c r="R198" s="23">
        <f>SUM($I$8:I198)</f>
        <v>323726.04166666511</v>
      </c>
    </row>
    <row r="199" spans="3:18">
      <c r="C199" s="9">
        <f t="shared" ca="1" si="20"/>
        <v>49898</v>
      </c>
      <c r="D199" s="11">
        <f t="shared" si="24"/>
        <v>0</v>
      </c>
      <c r="E199" s="11">
        <f t="shared" si="21"/>
        <v>0</v>
      </c>
      <c r="F199" s="11">
        <f t="shared" si="18"/>
        <v>0</v>
      </c>
      <c r="G199" s="11">
        <f t="shared" si="22"/>
        <v>0</v>
      </c>
      <c r="H199" s="19">
        <f t="shared" si="19"/>
        <v>0</v>
      </c>
      <c r="I199" s="19">
        <f t="shared" si="25"/>
        <v>0</v>
      </c>
      <c r="J199" s="19">
        <f t="shared" si="23"/>
        <v>0</v>
      </c>
      <c r="K199" s="19">
        <f t="shared" si="26"/>
        <v>0</v>
      </c>
      <c r="M199" s="23">
        <f>SUM($D$8:D199)</f>
        <v>1213903.0358609888</v>
      </c>
      <c r="N199" s="23">
        <f>SUM($F$8:F199)</f>
        <v>849999.99999998079</v>
      </c>
      <c r="O199" s="23">
        <f>SUM($E$8:E199)</f>
        <v>363903.03586100723</v>
      </c>
      <c r="P199" s="23">
        <f>SUM($H$8:H199)</f>
        <v>1173726.0416666651</v>
      </c>
      <c r="Q199" s="23">
        <f>SUM($J$8:J199)</f>
        <v>850000.00000000303</v>
      </c>
      <c r="R199" s="23">
        <f>SUM($I$8:I199)</f>
        <v>323726.04166666511</v>
      </c>
    </row>
    <row r="200" spans="3:18">
      <c r="C200" s="9">
        <f t="shared" ca="1" si="20"/>
        <v>49929</v>
      </c>
      <c r="D200" s="11">
        <f t="shared" si="24"/>
        <v>0</v>
      </c>
      <c r="E200" s="11">
        <f t="shared" si="21"/>
        <v>0</v>
      </c>
      <c r="F200" s="11">
        <f t="shared" si="18"/>
        <v>0</v>
      </c>
      <c r="G200" s="11">
        <f t="shared" si="22"/>
        <v>0</v>
      </c>
      <c r="H200" s="19">
        <f t="shared" si="19"/>
        <v>0</v>
      </c>
      <c r="I200" s="19">
        <f t="shared" si="25"/>
        <v>0</v>
      </c>
      <c r="J200" s="19">
        <f t="shared" si="23"/>
        <v>0</v>
      </c>
      <c r="K200" s="19">
        <f t="shared" si="26"/>
        <v>0</v>
      </c>
      <c r="M200" s="23">
        <f>SUM($D$8:D200)</f>
        <v>1213903.0358609888</v>
      </c>
      <c r="N200" s="23">
        <f>SUM($F$8:F200)</f>
        <v>849999.99999998079</v>
      </c>
      <c r="O200" s="23">
        <f>SUM($E$8:E200)</f>
        <v>363903.03586100723</v>
      </c>
      <c r="P200" s="23">
        <f>SUM($H$8:H200)</f>
        <v>1173726.0416666651</v>
      </c>
      <c r="Q200" s="23">
        <f>SUM($J$8:J200)</f>
        <v>850000.00000000303</v>
      </c>
      <c r="R200" s="23">
        <f>SUM($I$8:I200)</f>
        <v>323726.04166666511</v>
      </c>
    </row>
    <row r="201" spans="3:18">
      <c r="C201" s="9">
        <f t="shared" ca="1" si="20"/>
        <v>49959</v>
      </c>
      <c r="D201" s="11">
        <f t="shared" si="24"/>
        <v>0</v>
      </c>
      <c r="E201" s="11">
        <f t="shared" si="21"/>
        <v>0</v>
      </c>
      <c r="F201" s="11">
        <f t="shared" ref="F201:F264" si="27">D201-E201</f>
        <v>0</v>
      </c>
      <c r="G201" s="11">
        <f t="shared" si="22"/>
        <v>0</v>
      </c>
      <c r="H201" s="19">
        <f t="shared" ref="H201:H264" si="28">IF(K200=0,0,$E$4/$G$4+K200*$A$4)</f>
        <v>0</v>
      </c>
      <c r="I201" s="19">
        <f t="shared" si="25"/>
        <v>0</v>
      </c>
      <c r="J201" s="19">
        <f t="shared" si="23"/>
        <v>0</v>
      </c>
      <c r="K201" s="19">
        <f t="shared" si="26"/>
        <v>0</v>
      </c>
      <c r="M201" s="23">
        <f>SUM($D$8:D201)</f>
        <v>1213903.0358609888</v>
      </c>
      <c r="N201" s="23">
        <f>SUM($F$8:F201)</f>
        <v>849999.99999998079</v>
      </c>
      <c r="O201" s="23">
        <f>SUM($E$8:E201)</f>
        <v>363903.03586100723</v>
      </c>
      <c r="P201" s="23">
        <f>SUM($H$8:H201)</f>
        <v>1173726.0416666651</v>
      </c>
      <c r="Q201" s="23">
        <f>SUM($J$8:J201)</f>
        <v>850000.00000000303</v>
      </c>
      <c r="R201" s="23">
        <f>SUM($I$8:I201)</f>
        <v>323726.04166666511</v>
      </c>
    </row>
    <row r="202" spans="3:18">
      <c r="C202" s="9">
        <f t="shared" ref="C202:C265" ca="1" si="29">EDATE(C201,1)</f>
        <v>49990</v>
      </c>
      <c r="D202" s="11">
        <f t="shared" si="24"/>
        <v>0</v>
      </c>
      <c r="E202" s="11">
        <f t="shared" ref="E202:E265" si="30">G201*$A$4</f>
        <v>0</v>
      </c>
      <c r="F202" s="11">
        <f t="shared" si="27"/>
        <v>0</v>
      </c>
      <c r="G202" s="11">
        <f t="shared" ref="G202:G265" si="31">IF( G201-F202&lt;1,0,G201-F202)</f>
        <v>0</v>
      </c>
      <c r="H202" s="19">
        <f t="shared" si="28"/>
        <v>0</v>
      </c>
      <c r="I202" s="19">
        <f t="shared" si="25"/>
        <v>0</v>
      </c>
      <c r="J202" s="19">
        <f t="shared" ref="J202:J265" si="32">IF(K201=0,0,$E$4/$G$4)</f>
        <v>0</v>
      </c>
      <c r="K202" s="19">
        <f t="shared" si="26"/>
        <v>0</v>
      </c>
      <c r="M202" s="23">
        <f>SUM($D$8:D202)</f>
        <v>1213903.0358609888</v>
      </c>
      <c r="N202" s="23">
        <f>SUM($F$8:F202)</f>
        <v>849999.99999998079</v>
      </c>
      <c r="O202" s="23">
        <f>SUM($E$8:E202)</f>
        <v>363903.03586100723</v>
      </c>
      <c r="P202" s="23">
        <f>SUM($H$8:H202)</f>
        <v>1173726.0416666651</v>
      </c>
      <c r="Q202" s="23">
        <f>SUM($J$8:J202)</f>
        <v>850000.00000000303</v>
      </c>
      <c r="R202" s="23">
        <f>SUM($I$8:I202)</f>
        <v>323726.04166666511</v>
      </c>
    </row>
    <row r="203" spans="3:18">
      <c r="C203" s="9">
        <f t="shared" ca="1" si="29"/>
        <v>50020</v>
      </c>
      <c r="D203" s="11">
        <f t="shared" ref="D203:D266" si="33">IF(G202=0,0,$D$8)</f>
        <v>0</v>
      </c>
      <c r="E203" s="11">
        <f t="shared" si="30"/>
        <v>0</v>
      </c>
      <c r="F203" s="11">
        <f t="shared" si="27"/>
        <v>0</v>
      </c>
      <c r="G203" s="11">
        <f t="shared" si="31"/>
        <v>0</v>
      </c>
      <c r="H203" s="19">
        <f t="shared" si="28"/>
        <v>0</v>
      </c>
      <c r="I203" s="19">
        <f t="shared" ref="I203:I266" si="34">K202*$A$4</f>
        <v>0</v>
      </c>
      <c r="J203" s="19">
        <f t="shared" si="32"/>
        <v>0</v>
      </c>
      <c r="K203" s="19">
        <f t="shared" ref="K203:K266" si="35">IF(K202-J203&lt;1,0,K202-J203)</f>
        <v>0</v>
      </c>
      <c r="M203" s="23">
        <f>SUM($D$8:D203)</f>
        <v>1213903.0358609888</v>
      </c>
      <c r="N203" s="23">
        <f>SUM($F$8:F203)</f>
        <v>849999.99999998079</v>
      </c>
      <c r="O203" s="23">
        <f>SUM($E$8:E203)</f>
        <v>363903.03586100723</v>
      </c>
      <c r="P203" s="23">
        <f>SUM($H$8:H203)</f>
        <v>1173726.0416666651</v>
      </c>
      <c r="Q203" s="23">
        <f>SUM($J$8:J203)</f>
        <v>850000.00000000303</v>
      </c>
      <c r="R203" s="23">
        <f>SUM($I$8:I203)</f>
        <v>323726.04166666511</v>
      </c>
    </row>
    <row r="204" spans="3:18">
      <c r="C204" s="9">
        <f t="shared" ca="1" si="29"/>
        <v>50051</v>
      </c>
      <c r="D204" s="11">
        <f t="shared" si="33"/>
        <v>0</v>
      </c>
      <c r="E204" s="11">
        <f t="shared" si="30"/>
        <v>0</v>
      </c>
      <c r="F204" s="11">
        <f t="shared" si="27"/>
        <v>0</v>
      </c>
      <c r="G204" s="11">
        <f t="shared" si="31"/>
        <v>0</v>
      </c>
      <c r="H204" s="19">
        <f t="shared" si="28"/>
        <v>0</v>
      </c>
      <c r="I204" s="19">
        <f t="shared" si="34"/>
        <v>0</v>
      </c>
      <c r="J204" s="19">
        <f t="shared" si="32"/>
        <v>0</v>
      </c>
      <c r="K204" s="19">
        <f t="shared" si="35"/>
        <v>0</v>
      </c>
      <c r="M204" s="23">
        <f>SUM($D$8:D204)</f>
        <v>1213903.0358609888</v>
      </c>
      <c r="N204" s="23">
        <f>SUM($F$8:F204)</f>
        <v>849999.99999998079</v>
      </c>
      <c r="O204" s="23">
        <f>SUM($E$8:E204)</f>
        <v>363903.03586100723</v>
      </c>
      <c r="P204" s="23">
        <f>SUM($H$8:H204)</f>
        <v>1173726.0416666651</v>
      </c>
      <c r="Q204" s="23">
        <f>SUM($J$8:J204)</f>
        <v>850000.00000000303</v>
      </c>
      <c r="R204" s="23">
        <f>SUM($I$8:I204)</f>
        <v>323726.04166666511</v>
      </c>
    </row>
    <row r="205" spans="3:18">
      <c r="C205" s="9">
        <f t="shared" ca="1" si="29"/>
        <v>50082</v>
      </c>
      <c r="D205" s="11">
        <f t="shared" si="33"/>
        <v>0</v>
      </c>
      <c r="E205" s="11">
        <f t="shared" si="30"/>
        <v>0</v>
      </c>
      <c r="F205" s="11">
        <f t="shared" si="27"/>
        <v>0</v>
      </c>
      <c r="G205" s="11">
        <f t="shared" si="31"/>
        <v>0</v>
      </c>
      <c r="H205" s="19">
        <f t="shared" si="28"/>
        <v>0</v>
      </c>
      <c r="I205" s="19">
        <f t="shared" si="34"/>
        <v>0</v>
      </c>
      <c r="J205" s="19">
        <f t="shared" si="32"/>
        <v>0</v>
      </c>
      <c r="K205" s="19">
        <f t="shared" si="35"/>
        <v>0</v>
      </c>
      <c r="M205" s="23">
        <f>SUM($D$8:D205)</f>
        <v>1213903.0358609888</v>
      </c>
      <c r="N205" s="23">
        <f>SUM($F$8:F205)</f>
        <v>849999.99999998079</v>
      </c>
      <c r="O205" s="23">
        <f>SUM($E$8:E205)</f>
        <v>363903.03586100723</v>
      </c>
      <c r="P205" s="23">
        <f>SUM($H$8:H205)</f>
        <v>1173726.0416666651</v>
      </c>
      <c r="Q205" s="23">
        <f>SUM($J$8:J205)</f>
        <v>850000.00000000303</v>
      </c>
      <c r="R205" s="23">
        <f>SUM($I$8:I205)</f>
        <v>323726.04166666511</v>
      </c>
    </row>
    <row r="206" spans="3:18">
      <c r="C206" s="9">
        <f t="shared" ca="1" si="29"/>
        <v>50110</v>
      </c>
      <c r="D206" s="11">
        <f t="shared" si="33"/>
        <v>0</v>
      </c>
      <c r="E206" s="11">
        <f t="shared" si="30"/>
        <v>0</v>
      </c>
      <c r="F206" s="11">
        <f t="shared" si="27"/>
        <v>0</v>
      </c>
      <c r="G206" s="11">
        <f t="shared" si="31"/>
        <v>0</v>
      </c>
      <c r="H206" s="19">
        <f t="shared" si="28"/>
        <v>0</v>
      </c>
      <c r="I206" s="19">
        <f t="shared" si="34"/>
        <v>0</v>
      </c>
      <c r="J206" s="19">
        <f t="shared" si="32"/>
        <v>0</v>
      </c>
      <c r="K206" s="19">
        <f t="shared" si="35"/>
        <v>0</v>
      </c>
      <c r="M206" s="23">
        <f>SUM($D$8:D206)</f>
        <v>1213903.0358609888</v>
      </c>
      <c r="N206" s="23">
        <f>SUM($F$8:F206)</f>
        <v>849999.99999998079</v>
      </c>
      <c r="O206" s="23">
        <f>SUM($E$8:E206)</f>
        <v>363903.03586100723</v>
      </c>
      <c r="P206" s="23">
        <f>SUM($H$8:H206)</f>
        <v>1173726.0416666651</v>
      </c>
      <c r="Q206" s="23">
        <f>SUM($J$8:J206)</f>
        <v>850000.00000000303</v>
      </c>
      <c r="R206" s="23">
        <f>SUM($I$8:I206)</f>
        <v>323726.04166666511</v>
      </c>
    </row>
    <row r="207" spans="3:18">
      <c r="C207" s="9">
        <f t="shared" ca="1" si="29"/>
        <v>50141</v>
      </c>
      <c r="D207" s="11">
        <f t="shared" si="33"/>
        <v>0</v>
      </c>
      <c r="E207" s="11">
        <f t="shared" si="30"/>
        <v>0</v>
      </c>
      <c r="F207" s="11">
        <f t="shared" si="27"/>
        <v>0</v>
      </c>
      <c r="G207" s="11">
        <f t="shared" si="31"/>
        <v>0</v>
      </c>
      <c r="H207" s="19">
        <f t="shared" si="28"/>
        <v>0</v>
      </c>
      <c r="I207" s="19">
        <f t="shared" si="34"/>
        <v>0</v>
      </c>
      <c r="J207" s="19">
        <f t="shared" si="32"/>
        <v>0</v>
      </c>
      <c r="K207" s="19">
        <f t="shared" si="35"/>
        <v>0</v>
      </c>
      <c r="M207" s="23">
        <f>SUM($D$8:D207)</f>
        <v>1213903.0358609888</v>
      </c>
      <c r="N207" s="23">
        <f>SUM($F$8:F207)</f>
        <v>849999.99999998079</v>
      </c>
      <c r="O207" s="23">
        <f>SUM($E$8:E207)</f>
        <v>363903.03586100723</v>
      </c>
      <c r="P207" s="23">
        <f>SUM($H$8:H207)</f>
        <v>1173726.0416666651</v>
      </c>
      <c r="Q207" s="23">
        <f>SUM($J$8:J207)</f>
        <v>850000.00000000303</v>
      </c>
      <c r="R207" s="23">
        <f>SUM($I$8:I207)</f>
        <v>323726.04166666511</v>
      </c>
    </row>
    <row r="208" spans="3:18">
      <c r="C208" s="9">
        <f t="shared" ca="1" si="29"/>
        <v>50171</v>
      </c>
      <c r="D208" s="11">
        <f t="shared" si="33"/>
        <v>0</v>
      </c>
      <c r="E208" s="11">
        <f t="shared" si="30"/>
        <v>0</v>
      </c>
      <c r="F208" s="11">
        <f t="shared" si="27"/>
        <v>0</v>
      </c>
      <c r="G208" s="11">
        <f t="shared" si="31"/>
        <v>0</v>
      </c>
      <c r="H208" s="19">
        <f t="shared" si="28"/>
        <v>0</v>
      </c>
      <c r="I208" s="19">
        <f t="shared" si="34"/>
        <v>0</v>
      </c>
      <c r="J208" s="19">
        <f t="shared" si="32"/>
        <v>0</v>
      </c>
      <c r="K208" s="19">
        <f t="shared" si="35"/>
        <v>0</v>
      </c>
      <c r="M208" s="23">
        <f>SUM($D$8:D208)</f>
        <v>1213903.0358609888</v>
      </c>
      <c r="N208" s="23">
        <f>SUM($F$8:F208)</f>
        <v>849999.99999998079</v>
      </c>
      <c r="O208" s="23">
        <f>SUM($E$8:E208)</f>
        <v>363903.03586100723</v>
      </c>
      <c r="P208" s="23">
        <f>SUM($H$8:H208)</f>
        <v>1173726.0416666651</v>
      </c>
      <c r="Q208" s="23">
        <f>SUM($J$8:J208)</f>
        <v>850000.00000000303</v>
      </c>
      <c r="R208" s="23">
        <f>SUM($I$8:I208)</f>
        <v>323726.04166666511</v>
      </c>
    </row>
    <row r="209" spans="3:18">
      <c r="C209" s="9">
        <f t="shared" ca="1" si="29"/>
        <v>50202</v>
      </c>
      <c r="D209" s="11">
        <f t="shared" si="33"/>
        <v>0</v>
      </c>
      <c r="E209" s="11">
        <f t="shared" si="30"/>
        <v>0</v>
      </c>
      <c r="F209" s="11">
        <f t="shared" si="27"/>
        <v>0</v>
      </c>
      <c r="G209" s="11">
        <f t="shared" si="31"/>
        <v>0</v>
      </c>
      <c r="H209" s="19">
        <f t="shared" si="28"/>
        <v>0</v>
      </c>
      <c r="I209" s="19">
        <f t="shared" si="34"/>
        <v>0</v>
      </c>
      <c r="J209" s="19">
        <f t="shared" si="32"/>
        <v>0</v>
      </c>
      <c r="K209" s="19">
        <f t="shared" si="35"/>
        <v>0</v>
      </c>
      <c r="M209" s="23">
        <f>SUM($D$8:D209)</f>
        <v>1213903.0358609888</v>
      </c>
      <c r="N209" s="23">
        <f>SUM($F$8:F209)</f>
        <v>849999.99999998079</v>
      </c>
      <c r="O209" s="23">
        <f>SUM($E$8:E209)</f>
        <v>363903.03586100723</v>
      </c>
      <c r="P209" s="23">
        <f>SUM($H$8:H209)</f>
        <v>1173726.0416666651</v>
      </c>
      <c r="Q209" s="23">
        <f>SUM($J$8:J209)</f>
        <v>850000.00000000303</v>
      </c>
      <c r="R209" s="23">
        <f>SUM($I$8:I209)</f>
        <v>323726.04166666511</v>
      </c>
    </row>
    <row r="210" spans="3:18">
      <c r="C210" s="9">
        <f t="shared" ca="1" si="29"/>
        <v>50232</v>
      </c>
      <c r="D210" s="11">
        <f t="shared" si="33"/>
        <v>0</v>
      </c>
      <c r="E210" s="11">
        <f t="shared" si="30"/>
        <v>0</v>
      </c>
      <c r="F210" s="11">
        <f t="shared" si="27"/>
        <v>0</v>
      </c>
      <c r="G210" s="11">
        <f t="shared" si="31"/>
        <v>0</v>
      </c>
      <c r="H210" s="19">
        <f t="shared" si="28"/>
        <v>0</v>
      </c>
      <c r="I210" s="19">
        <f t="shared" si="34"/>
        <v>0</v>
      </c>
      <c r="J210" s="19">
        <f t="shared" si="32"/>
        <v>0</v>
      </c>
      <c r="K210" s="19">
        <f t="shared" si="35"/>
        <v>0</v>
      </c>
      <c r="M210" s="23">
        <f>SUM($D$8:D210)</f>
        <v>1213903.0358609888</v>
      </c>
      <c r="N210" s="23">
        <f>SUM($F$8:F210)</f>
        <v>849999.99999998079</v>
      </c>
      <c r="O210" s="23">
        <f>SUM($E$8:E210)</f>
        <v>363903.03586100723</v>
      </c>
      <c r="P210" s="23">
        <f>SUM($H$8:H210)</f>
        <v>1173726.0416666651</v>
      </c>
      <c r="Q210" s="23">
        <f>SUM($J$8:J210)</f>
        <v>850000.00000000303</v>
      </c>
      <c r="R210" s="23">
        <f>SUM($I$8:I210)</f>
        <v>323726.04166666511</v>
      </c>
    </row>
    <row r="211" spans="3:18">
      <c r="C211" s="9">
        <f t="shared" ca="1" si="29"/>
        <v>50263</v>
      </c>
      <c r="D211" s="11">
        <f t="shared" si="33"/>
        <v>0</v>
      </c>
      <c r="E211" s="11">
        <f t="shared" si="30"/>
        <v>0</v>
      </c>
      <c r="F211" s="11">
        <f t="shared" si="27"/>
        <v>0</v>
      </c>
      <c r="G211" s="11">
        <f t="shared" si="31"/>
        <v>0</v>
      </c>
      <c r="H211" s="19">
        <f t="shared" si="28"/>
        <v>0</v>
      </c>
      <c r="I211" s="19">
        <f t="shared" si="34"/>
        <v>0</v>
      </c>
      <c r="J211" s="19">
        <f t="shared" si="32"/>
        <v>0</v>
      </c>
      <c r="K211" s="19">
        <f t="shared" si="35"/>
        <v>0</v>
      </c>
      <c r="M211" s="23">
        <f>SUM($D$8:D211)</f>
        <v>1213903.0358609888</v>
      </c>
      <c r="N211" s="23">
        <f>SUM($F$8:F211)</f>
        <v>849999.99999998079</v>
      </c>
      <c r="O211" s="23">
        <f>SUM($E$8:E211)</f>
        <v>363903.03586100723</v>
      </c>
      <c r="P211" s="23">
        <f>SUM($H$8:H211)</f>
        <v>1173726.0416666651</v>
      </c>
      <c r="Q211" s="23">
        <f>SUM($J$8:J211)</f>
        <v>850000.00000000303</v>
      </c>
      <c r="R211" s="23">
        <f>SUM($I$8:I211)</f>
        <v>323726.04166666511</v>
      </c>
    </row>
    <row r="212" spans="3:18">
      <c r="C212" s="9">
        <f t="shared" ca="1" si="29"/>
        <v>50294</v>
      </c>
      <c r="D212" s="11">
        <f t="shared" si="33"/>
        <v>0</v>
      </c>
      <c r="E212" s="11">
        <f t="shared" si="30"/>
        <v>0</v>
      </c>
      <c r="F212" s="11">
        <f t="shared" si="27"/>
        <v>0</v>
      </c>
      <c r="G212" s="11">
        <f t="shared" si="31"/>
        <v>0</v>
      </c>
      <c r="H212" s="19">
        <f t="shared" si="28"/>
        <v>0</v>
      </c>
      <c r="I212" s="19">
        <f t="shared" si="34"/>
        <v>0</v>
      </c>
      <c r="J212" s="19">
        <f t="shared" si="32"/>
        <v>0</v>
      </c>
      <c r="K212" s="19">
        <f t="shared" si="35"/>
        <v>0</v>
      </c>
      <c r="M212" s="23">
        <f>SUM($D$8:D212)</f>
        <v>1213903.0358609888</v>
      </c>
      <c r="N212" s="23">
        <f>SUM($F$8:F212)</f>
        <v>849999.99999998079</v>
      </c>
      <c r="O212" s="23">
        <f>SUM($E$8:E212)</f>
        <v>363903.03586100723</v>
      </c>
      <c r="P212" s="23">
        <f>SUM($H$8:H212)</f>
        <v>1173726.0416666651</v>
      </c>
      <c r="Q212" s="23">
        <f>SUM($J$8:J212)</f>
        <v>850000.00000000303</v>
      </c>
      <c r="R212" s="23">
        <f>SUM($I$8:I212)</f>
        <v>323726.04166666511</v>
      </c>
    </row>
    <row r="213" spans="3:18">
      <c r="C213" s="9">
        <f t="shared" ca="1" si="29"/>
        <v>50324</v>
      </c>
      <c r="D213" s="11">
        <f t="shared" si="33"/>
        <v>0</v>
      </c>
      <c r="E213" s="11">
        <f t="shared" si="30"/>
        <v>0</v>
      </c>
      <c r="F213" s="11">
        <f t="shared" si="27"/>
        <v>0</v>
      </c>
      <c r="G213" s="11">
        <f t="shared" si="31"/>
        <v>0</v>
      </c>
      <c r="H213" s="19">
        <f t="shared" si="28"/>
        <v>0</v>
      </c>
      <c r="I213" s="19">
        <f t="shared" si="34"/>
        <v>0</v>
      </c>
      <c r="J213" s="19">
        <f t="shared" si="32"/>
        <v>0</v>
      </c>
      <c r="K213" s="19">
        <f t="shared" si="35"/>
        <v>0</v>
      </c>
      <c r="M213" s="23">
        <f>SUM($D$8:D213)</f>
        <v>1213903.0358609888</v>
      </c>
      <c r="N213" s="23">
        <f>SUM($F$8:F213)</f>
        <v>849999.99999998079</v>
      </c>
      <c r="O213" s="23">
        <f>SUM($E$8:E213)</f>
        <v>363903.03586100723</v>
      </c>
      <c r="P213" s="23">
        <f>SUM($H$8:H213)</f>
        <v>1173726.0416666651</v>
      </c>
      <c r="Q213" s="23">
        <f>SUM($J$8:J213)</f>
        <v>850000.00000000303</v>
      </c>
      <c r="R213" s="23">
        <f>SUM($I$8:I213)</f>
        <v>323726.04166666511</v>
      </c>
    </row>
    <row r="214" spans="3:18">
      <c r="C214" s="9">
        <f t="shared" ca="1" si="29"/>
        <v>50355</v>
      </c>
      <c r="D214" s="11">
        <f t="shared" si="33"/>
        <v>0</v>
      </c>
      <c r="E214" s="11">
        <f t="shared" si="30"/>
        <v>0</v>
      </c>
      <c r="F214" s="11">
        <f t="shared" si="27"/>
        <v>0</v>
      </c>
      <c r="G214" s="11">
        <f t="shared" si="31"/>
        <v>0</v>
      </c>
      <c r="H214" s="19">
        <f t="shared" si="28"/>
        <v>0</v>
      </c>
      <c r="I214" s="19">
        <f t="shared" si="34"/>
        <v>0</v>
      </c>
      <c r="J214" s="19">
        <f t="shared" si="32"/>
        <v>0</v>
      </c>
      <c r="K214" s="19">
        <f t="shared" si="35"/>
        <v>0</v>
      </c>
      <c r="M214" s="23">
        <f>SUM($D$8:D214)</f>
        <v>1213903.0358609888</v>
      </c>
      <c r="N214" s="23">
        <f>SUM($F$8:F214)</f>
        <v>849999.99999998079</v>
      </c>
      <c r="O214" s="23">
        <f>SUM($E$8:E214)</f>
        <v>363903.03586100723</v>
      </c>
      <c r="P214" s="23">
        <f>SUM($H$8:H214)</f>
        <v>1173726.0416666651</v>
      </c>
      <c r="Q214" s="23">
        <f>SUM($J$8:J214)</f>
        <v>850000.00000000303</v>
      </c>
      <c r="R214" s="23">
        <f>SUM($I$8:I214)</f>
        <v>323726.04166666511</v>
      </c>
    </row>
    <row r="215" spans="3:18">
      <c r="C215" s="9">
        <f t="shared" ca="1" si="29"/>
        <v>50385</v>
      </c>
      <c r="D215" s="11">
        <f t="shared" si="33"/>
        <v>0</v>
      </c>
      <c r="E215" s="11">
        <f t="shared" si="30"/>
        <v>0</v>
      </c>
      <c r="F215" s="11">
        <f t="shared" si="27"/>
        <v>0</v>
      </c>
      <c r="G215" s="11">
        <f t="shared" si="31"/>
        <v>0</v>
      </c>
      <c r="H215" s="19">
        <f t="shared" si="28"/>
        <v>0</v>
      </c>
      <c r="I215" s="19">
        <f t="shared" si="34"/>
        <v>0</v>
      </c>
      <c r="J215" s="19">
        <f t="shared" si="32"/>
        <v>0</v>
      </c>
      <c r="K215" s="19">
        <f t="shared" si="35"/>
        <v>0</v>
      </c>
      <c r="M215" s="23">
        <f>SUM($D$8:D215)</f>
        <v>1213903.0358609888</v>
      </c>
      <c r="N215" s="23">
        <f>SUM($F$8:F215)</f>
        <v>849999.99999998079</v>
      </c>
      <c r="O215" s="23">
        <f>SUM($E$8:E215)</f>
        <v>363903.03586100723</v>
      </c>
      <c r="P215" s="23">
        <f>SUM($H$8:H215)</f>
        <v>1173726.0416666651</v>
      </c>
      <c r="Q215" s="23">
        <f>SUM($J$8:J215)</f>
        <v>850000.00000000303</v>
      </c>
      <c r="R215" s="23">
        <f>SUM($I$8:I215)</f>
        <v>323726.04166666511</v>
      </c>
    </row>
    <row r="216" spans="3:18">
      <c r="C216" s="9">
        <f t="shared" ca="1" si="29"/>
        <v>50416</v>
      </c>
      <c r="D216" s="11">
        <f t="shared" si="33"/>
        <v>0</v>
      </c>
      <c r="E216" s="11">
        <f t="shared" si="30"/>
        <v>0</v>
      </c>
      <c r="F216" s="11">
        <f t="shared" si="27"/>
        <v>0</v>
      </c>
      <c r="G216" s="11">
        <f t="shared" si="31"/>
        <v>0</v>
      </c>
      <c r="H216" s="19">
        <f t="shared" si="28"/>
        <v>0</v>
      </c>
      <c r="I216" s="19">
        <f t="shared" si="34"/>
        <v>0</v>
      </c>
      <c r="J216" s="19">
        <f t="shared" si="32"/>
        <v>0</v>
      </c>
      <c r="K216" s="19">
        <f t="shared" si="35"/>
        <v>0</v>
      </c>
      <c r="M216" s="23">
        <f>SUM($D$8:D216)</f>
        <v>1213903.0358609888</v>
      </c>
      <c r="N216" s="23">
        <f>SUM($F$8:F216)</f>
        <v>849999.99999998079</v>
      </c>
      <c r="O216" s="23">
        <f>SUM($E$8:E216)</f>
        <v>363903.03586100723</v>
      </c>
      <c r="P216" s="23">
        <f>SUM($H$8:H216)</f>
        <v>1173726.0416666651</v>
      </c>
      <c r="Q216" s="23">
        <f>SUM($J$8:J216)</f>
        <v>850000.00000000303</v>
      </c>
      <c r="R216" s="23">
        <f>SUM($I$8:I216)</f>
        <v>323726.04166666511</v>
      </c>
    </row>
    <row r="217" spans="3:18">
      <c r="C217" s="9">
        <f t="shared" ca="1" si="29"/>
        <v>50447</v>
      </c>
      <c r="D217" s="11">
        <f t="shared" si="33"/>
        <v>0</v>
      </c>
      <c r="E217" s="11">
        <f t="shared" si="30"/>
        <v>0</v>
      </c>
      <c r="F217" s="11">
        <f t="shared" si="27"/>
        <v>0</v>
      </c>
      <c r="G217" s="11">
        <f t="shared" si="31"/>
        <v>0</v>
      </c>
      <c r="H217" s="19">
        <f t="shared" si="28"/>
        <v>0</v>
      </c>
      <c r="I217" s="19">
        <f t="shared" si="34"/>
        <v>0</v>
      </c>
      <c r="J217" s="19">
        <f t="shared" si="32"/>
        <v>0</v>
      </c>
      <c r="K217" s="19">
        <f t="shared" si="35"/>
        <v>0</v>
      </c>
      <c r="M217" s="23">
        <f>SUM($D$8:D217)</f>
        <v>1213903.0358609888</v>
      </c>
      <c r="N217" s="23">
        <f>SUM($F$8:F217)</f>
        <v>849999.99999998079</v>
      </c>
      <c r="O217" s="23">
        <f>SUM($E$8:E217)</f>
        <v>363903.03586100723</v>
      </c>
      <c r="P217" s="23">
        <f>SUM($H$8:H217)</f>
        <v>1173726.0416666651</v>
      </c>
      <c r="Q217" s="23">
        <f>SUM($J$8:J217)</f>
        <v>850000.00000000303</v>
      </c>
      <c r="R217" s="23">
        <f>SUM($I$8:I217)</f>
        <v>323726.04166666511</v>
      </c>
    </row>
    <row r="218" spans="3:18">
      <c r="C218" s="9">
        <f t="shared" ca="1" si="29"/>
        <v>50475</v>
      </c>
      <c r="D218" s="11">
        <f t="shared" si="33"/>
        <v>0</v>
      </c>
      <c r="E218" s="11">
        <f t="shared" si="30"/>
        <v>0</v>
      </c>
      <c r="F218" s="11">
        <f t="shared" si="27"/>
        <v>0</v>
      </c>
      <c r="G218" s="11">
        <f t="shared" si="31"/>
        <v>0</v>
      </c>
      <c r="H218" s="19">
        <f t="shared" si="28"/>
        <v>0</v>
      </c>
      <c r="I218" s="19">
        <f t="shared" si="34"/>
        <v>0</v>
      </c>
      <c r="J218" s="19">
        <f t="shared" si="32"/>
        <v>0</v>
      </c>
      <c r="K218" s="19">
        <f t="shared" si="35"/>
        <v>0</v>
      </c>
      <c r="M218" s="23">
        <f>SUM($D$8:D218)</f>
        <v>1213903.0358609888</v>
      </c>
      <c r="N218" s="23">
        <f>SUM($F$8:F218)</f>
        <v>849999.99999998079</v>
      </c>
      <c r="O218" s="23">
        <f>SUM($E$8:E218)</f>
        <v>363903.03586100723</v>
      </c>
      <c r="P218" s="23">
        <f>SUM($H$8:H218)</f>
        <v>1173726.0416666651</v>
      </c>
      <c r="Q218" s="23">
        <f>SUM($J$8:J218)</f>
        <v>850000.00000000303</v>
      </c>
      <c r="R218" s="23">
        <f>SUM($I$8:I218)</f>
        <v>323726.04166666511</v>
      </c>
    </row>
    <row r="219" spans="3:18">
      <c r="C219" s="9">
        <f t="shared" ca="1" si="29"/>
        <v>50506</v>
      </c>
      <c r="D219" s="11">
        <f t="shared" si="33"/>
        <v>0</v>
      </c>
      <c r="E219" s="11">
        <f t="shared" si="30"/>
        <v>0</v>
      </c>
      <c r="F219" s="11">
        <f t="shared" si="27"/>
        <v>0</v>
      </c>
      <c r="G219" s="11">
        <f t="shared" si="31"/>
        <v>0</v>
      </c>
      <c r="H219" s="19">
        <f t="shared" si="28"/>
        <v>0</v>
      </c>
      <c r="I219" s="19">
        <f t="shared" si="34"/>
        <v>0</v>
      </c>
      <c r="J219" s="19">
        <f t="shared" si="32"/>
        <v>0</v>
      </c>
      <c r="K219" s="19">
        <f t="shared" si="35"/>
        <v>0</v>
      </c>
      <c r="M219" s="23">
        <f>SUM($D$8:D219)</f>
        <v>1213903.0358609888</v>
      </c>
      <c r="N219" s="23">
        <f>SUM($F$8:F219)</f>
        <v>849999.99999998079</v>
      </c>
      <c r="O219" s="23">
        <f>SUM($E$8:E219)</f>
        <v>363903.03586100723</v>
      </c>
      <c r="P219" s="23">
        <f>SUM($H$8:H219)</f>
        <v>1173726.0416666651</v>
      </c>
      <c r="Q219" s="23">
        <f>SUM($J$8:J219)</f>
        <v>850000.00000000303</v>
      </c>
      <c r="R219" s="23">
        <f>SUM($I$8:I219)</f>
        <v>323726.04166666511</v>
      </c>
    </row>
    <row r="220" spans="3:18">
      <c r="C220" s="9">
        <f t="shared" ca="1" si="29"/>
        <v>50536</v>
      </c>
      <c r="D220" s="11">
        <f t="shared" si="33"/>
        <v>0</v>
      </c>
      <c r="E220" s="11">
        <f t="shared" si="30"/>
        <v>0</v>
      </c>
      <c r="F220" s="11">
        <f t="shared" si="27"/>
        <v>0</v>
      </c>
      <c r="G220" s="11">
        <f t="shared" si="31"/>
        <v>0</v>
      </c>
      <c r="H220" s="19">
        <f t="shared" si="28"/>
        <v>0</v>
      </c>
      <c r="I220" s="19">
        <f t="shared" si="34"/>
        <v>0</v>
      </c>
      <c r="J220" s="19">
        <f t="shared" si="32"/>
        <v>0</v>
      </c>
      <c r="K220" s="19">
        <f t="shared" si="35"/>
        <v>0</v>
      </c>
      <c r="M220" s="23">
        <f>SUM($D$8:D220)</f>
        <v>1213903.0358609888</v>
      </c>
      <c r="N220" s="23">
        <f>SUM($F$8:F220)</f>
        <v>849999.99999998079</v>
      </c>
      <c r="O220" s="23">
        <f>SUM($E$8:E220)</f>
        <v>363903.03586100723</v>
      </c>
      <c r="P220" s="23">
        <f>SUM($H$8:H220)</f>
        <v>1173726.0416666651</v>
      </c>
      <c r="Q220" s="23">
        <f>SUM($J$8:J220)</f>
        <v>850000.00000000303</v>
      </c>
      <c r="R220" s="23">
        <f>SUM($I$8:I220)</f>
        <v>323726.04166666511</v>
      </c>
    </row>
    <row r="221" spans="3:18">
      <c r="C221" s="9">
        <f t="shared" ca="1" si="29"/>
        <v>50567</v>
      </c>
      <c r="D221" s="11">
        <f t="shared" si="33"/>
        <v>0</v>
      </c>
      <c r="E221" s="11">
        <f t="shared" si="30"/>
        <v>0</v>
      </c>
      <c r="F221" s="11">
        <f t="shared" si="27"/>
        <v>0</v>
      </c>
      <c r="G221" s="11">
        <f t="shared" si="31"/>
        <v>0</v>
      </c>
      <c r="H221" s="19">
        <f t="shared" si="28"/>
        <v>0</v>
      </c>
      <c r="I221" s="19">
        <f t="shared" si="34"/>
        <v>0</v>
      </c>
      <c r="J221" s="19">
        <f t="shared" si="32"/>
        <v>0</v>
      </c>
      <c r="K221" s="19">
        <f t="shared" si="35"/>
        <v>0</v>
      </c>
      <c r="M221" s="23">
        <f>SUM($D$8:D221)</f>
        <v>1213903.0358609888</v>
      </c>
      <c r="N221" s="23">
        <f>SUM($F$8:F221)</f>
        <v>849999.99999998079</v>
      </c>
      <c r="O221" s="23">
        <f>SUM($E$8:E221)</f>
        <v>363903.03586100723</v>
      </c>
      <c r="P221" s="23">
        <f>SUM($H$8:H221)</f>
        <v>1173726.0416666651</v>
      </c>
      <c r="Q221" s="23">
        <f>SUM($J$8:J221)</f>
        <v>850000.00000000303</v>
      </c>
      <c r="R221" s="23">
        <f>SUM($I$8:I221)</f>
        <v>323726.04166666511</v>
      </c>
    </row>
    <row r="222" spans="3:18">
      <c r="C222" s="9">
        <f t="shared" ca="1" si="29"/>
        <v>50597</v>
      </c>
      <c r="D222" s="11">
        <f t="shared" si="33"/>
        <v>0</v>
      </c>
      <c r="E222" s="11">
        <f t="shared" si="30"/>
        <v>0</v>
      </c>
      <c r="F222" s="11">
        <f t="shared" si="27"/>
        <v>0</v>
      </c>
      <c r="G222" s="11">
        <f t="shared" si="31"/>
        <v>0</v>
      </c>
      <c r="H222" s="19">
        <f t="shared" si="28"/>
        <v>0</v>
      </c>
      <c r="I222" s="19">
        <f t="shared" si="34"/>
        <v>0</v>
      </c>
      <c r="J222" s="19">
        <f t="shared" si="32"/>
        <v>0</v>
      </c>
      <c r="K222" s="19">
        <f t="shared" si="35"/>
        <v>0</v>
      </c>
      <c r="M222" s="23">
        <f>SUM($D$8:D222)</f>
        <v>1213903.0358609888</v>
      </c>
      <c r="N222" s="23">
        <f>SUM($F$8:F222)</f>
        <v>849999.99999998079</v>
      </c>
      <c r="O222" s="23">
        <f>SUM($E$8:E222)</f>
        <v>363903.03586100723</v>
      </c>
      <c r="P222" s="23">
        <f>SUM($H$8:H222)</f>
        <v>1173726.0416666651</v>
      </c>
      <c r="Q222" s="23">
        <f>SUM($J$8:J222)</f>
        <v>850000.00000000303</v>
      </c>
      <c r="R222" s="23">
        <f>SUM($I$8:I222)</f>
        <v>323726.04166666511</v>
      </c>
    </row>
    <row r="223" spans="3:18">
      <c r="C223" s="9">
        <f t="shared" ca="1" si="29"/>
        <v>50628</v>
      </c>
      <c r="D223" s="11">
        <f t="shared" si="33"/>
        <v>0</v>
      </c>
      <c r="E223" s="11">
        <f t="shared" si="30"/>
        <v>0</v>
      </c>
      <c r="F223" s="11">
        <f t="shared" si="27"/>
        <v>0</v>
      </c>
      <c r="G223" s="11">
        <f t="shared" si="31"/>
        <v>0</v>
      </c>
      <c r="H223" s="19">
        <f t="shared" si="28"/>
        <v>0</v>
      </c>
      <c r="I223" s="19">
        <f t="shared" si="34"/>
        <v>0</v>
      </c>
      <c r="J223" s="19">
        <f t="shared" si="32"/>
        <v>0</v>
      </c>
      <c r="K223" s="19">
        <f t="shared" si="35"/>
        <v>0</v>
      </c>
      <c r="M223" s="23">
        <f>SUM($D$8:D223)</f>
        <v>1213903.0358609888</v>
      </c>
      <c r="N223" s="23">
        <f>SUM($F$8:F223)</f>
        <v>849999.99999998079</v>
      </c>
      <c r="O223" s="23">
        <f>SUM($E$8:E223)</f>
        <v>363903.03586100723</v>
      </c>
      <c r="P223" s="23">
        <f>SUM($H$8:H223)</f>
        <v>1173726.0416666651</v>
      </c>
      <c r="Q223" s="23">
        <f>SUM($J$8:J223)</f>
        <v>850000.00000000303</v>
      </c>
      <c r="R223" s="23">
        <f>SUM($I$8:I223)</f>
        <v>323726.04166666511</v>
      </c>
    </row>
    <row r="224" spans="3:18">
      <c r="C224" s="9">
        <f t="shared" ca="1" si="29"/>
        <v>50659</v>
      </c>
      <c r="D224" s="11">
        <f t="shared" si="33"/>
        <v>0</v>
      </c>
      <c r="E224" s="11">
        <f t="shared" si="30"/>
        <v>0</v>
      </c>
      <c r="F224" s="11">
        <f t="shared" si="27"/>
        <v>0</v>
      </c>
      <c r="G224" s="11">
        <f t="shared" si="31"/>
        <v>0</v>
      </c>
      <c r="H224" s="19">
        <f t="shared" si="28"/>
        <v>0</v>
      </c>
      <c r="I224" s="19">
        <f t="shared" si="34"/>
        <v>0</v>
      </c>
      <c r="J224" s="19">
        <f t="shared" si="32"/>
        <v>0</v>
      </c>
      <c r="K224" s="19">
        <f t="shared" si="35"/>
        <v>0</v>
      </c>
      <c r="M224" s="23">
        <f>SUM($D$8:D224)</f>
        <v>1213903.0358609888</v>
      </c>
      <c r="N224" s="23">
        <f>SUM($F$8:F224)</f>
        <v>849999.99999998079</v>
      </c>
      <c r="O224" s="23">
        <f>SUM($E$8:E224)</f>
        <v>363903.03586100723</v>
      </c>
      <c r="P224" s="23">
        <f>SUM($H$8:H224)</f>
        <v>1173726.0416666651</v>
      </c>
      <c r="Q224" s="23">
        <f>SUM($J$8:J224)</f>
        <v>850000.00000000303</v>
      </c>
      <c r="R224" s="23">
        <f>SUM($I$8:I224)</f>
        <v>323726.04166666511</v>
      </c>
    </row>
    <row r="225" spans="3:18">
      <c r="C225" s="9">
        <f t="shared" ca="1" si="29"/>
        <v>50689</v>
      </c>
      <c r="D225" s="11">
        <f t="shared" si="33"/>
        <v>0</v>
      </c>
      <c r="E225" s="11">
        <f t="shared" si="30"/>
        <v>0</v>
      </c>
      <c r="F225" s="11">
        <f t="shared" si="27"/>
        <v>0</v>
      </c>
      <c r="G225" s="11">
        <f t="shared" si="31"/>
        <v>0</v>
      </c>
      <c r="H225" s="19">
        <f t="shared" si="28"/>
        <v>0</v>
      </c>
      <c r="I225" s="19">
        <f t="shared" si="34"/>
        <v>0</v>
      </c>
      <c r="J225" s="19">
        <f t="shared" si="32"/>
        <v>0</v>
      </c>
      <c r="K225" s="19">
        <f t="shared" si="35"/>
        <v>0</v>
      </c>
      <c r="M225" s="23">
        <f>SUM($D$8:D225)</f>
        <v>1213903.0358609888</v>
      </c>
      <c r="N225" s="23">
        <f>SUM($F$8:F225)</f>
        <v>849999.99999998079</v>
      </c>
      <c r="O225" s="23">
        <f>SUM($E$8:E225)</f>
        <v>363903.03586100723</v>
      </c>
      <c r="P225" s="23">
        <f>SUM($H$8:H225)</f>
        <v>1173726.0416666651</v>
      </c>
      <c r="Q225" s="23">
        <f>SUM($J$8:J225)</f>
        <v>850000.00000000303</v>
      </c>
      <c r="R225" s="23">
        <f>SUM($I$8:I225)</f>
        <v>323726.04166666511</v>
      </c>
    </row>
    <row r="226" spans="3:18">
      <c r="C226" s="9">
        <f t="shared" ca="1" si="29"/>
        <v>50720</v>
      </c>
      <c r="D226" s="11">
        <f t="shared" si="33"/>
        <v>0</v>
      </c>
      <c r="E226" s="11">
        <f t="shared" si="30"/>
        <v>0</v>
      </c>
      <c r="F226" s="11">
        <f t="shared" si="27"/>
        <v>0</v>
      </c>
      <c r="G226" s="11">
        <f t="shared" si="31"/>
        <v>0</v>
      </c>
      <c r="H226" s="19">
        <f t="shared" si="28"/>
        <v>0</v>
      </c>
      <c r="I226" s="19">
        <f t="shared" si="34"/>
        <v>0</v>
      </c>
      <c r="J226" s="19">
        <f t="shared" si="32"/>
        <v>0</v>
      </c>
      <c r="K226" s="19">
        <f t="shared" si="35"/>
        <v>0</v>
      </c>
      <c r="M226" s="23">
        <f>SUM($D$8:D226)</f>
        <v>1213903.0358609888</v>
      </c>
      <c r="N226" s="23">
        <f>SUM($F$8:F226)</f>
        <v>849999.99999998079</v>
      </c>
      <c r="O226" s="23">
        <f>SUM($E$8:E226)</f>
        <v>363903.03586100723</v>
      </c>
      <c r="P226" s="23">
        <f>SUM($H$8:H226)</f>
        <v>1173726.0416666651</v>
      </c>
      <c r="Q226" s="23">
        <f>SUM($J$8:J226)</f>
        <v>850000.00000000303</v>
      </c>
      <c r="R226" s="23">
        <f>SUM($I$8:I226)</f>
        <v>323726.04166666511</v>
      </c>
    </row>
    <row r="227" spans="3:18">
      <c r="C227" s="9">
        <f t="shared" ca="1" si="29"/>
        <v>50750</v>
      </c>
      <c r="D227" s="11">
        <f t="shared" si="33"/>
        <v>0</v>
      </c>
      <c r="E227" s="11">
        <f t="shared" si="30"/>
        <v>0</v>
      </c>
      <c r="F227" s="11">
        <f t="shared" si="27"/>
        <v>0</v>
      </c>
      <c r="G227" s="11">
        <f t="shared" si="31"/>
        <v>0</v>
      </c>
      <c r="H227" s="19">
        <f t="shared" si="28"/>
        <v>0</v>
      </c>
      <c r="I227" s="19">
        <f t="shared" si="34"/>
        <v>0</v>
      </c>
      <c r="J227" s="19">
        <f t="shared" si="32"/>
        <v>0</v>
      </c>
      <c r="K227" s="19">
        <f t="shared" si="35"/>
        <v>0</v>
      </c>
      <c r="M227" s="23">
        <f>SUM($D$8:D227)</f>
        <v>1213903.0358609888</v>
      </c>
      <c r="N227" s="23">
        <f>SUM($F$8:F227)</f>
        <v>849999.99999998079</v>
      </c>
      <c r="O227" s="23">
        <f>SUM($E$8:E227)</f>
        <v>363903.03586100723</v>
      </c>
      <c r="P227" s="23">
        <f>SUM($H$8:H227)</f>
        <v>1173726.0416666651</v>
      </c>
      <c r="Q227" s="23">
        <f>SUM($J$8:J227)</f>
        <v>850000.00000000303</v>
      </c>
      <c r="R227" s="23">
        <f>SUM($I$8:I227)</f>
        <v>323726.04166666511</v>
      </c>
    </row>
    <row r="228" spans="3:18">
      <c r="C228" s="9">
        <f t="shared" ca="1" si="29"/>
        <v>50781</v>
      </c>
      <c r="D228" s="11">
        <f t="shared" si="33"/>
        <v>0</v>
      </c>
      <c r="E228" s="11">
        <f t="shared" si="30"/>
        <v>0</v>
      </c>
      <c r="F228" s="11">
        <f t="shared" si="27"/>
        <v>0</v>
      </c>
      <c r="G228" s="11">
        <f t="shared" si="31"/>
        <v>0</v>
      </c>
      <c r="H228" s="19">
        <f t="shared" si="28"/>
        <v>0</v>
      </c>
      <c r="I228" s="19">
        <f t="shared" si="34"/>
        <v>0</v>
      </c>
      <c r="J228" s="19">
        <f t="shared" si="32"/>
        <v>0</v>
      </c>
      <c r="K228" s="19">
        <f t="shared" si="35"/>
        <v>0</v>
      </c>
      <c r="M228" s="23">
        <f>SUM($D$8:D228)</f>
        <v>1213903.0358609888</v>
      </c>
      <c r="N228" s="23">
        <f>SUM($F$8:F228)</f>
        <v>849999.99999998079</v>
      </c>
      <c r="O228" s="23">
        <f>SUM($E$8:E228)</f>
        <v>363903.03586100723</v>
      </c>
      <c r="P228" s="23">
        <f>SUM($H$8:H228)</f>
        <v>1173726.0416666651</v>
      </c>
      <c r="Q228" s="23">
        <f>SUM($J$8:J228)</f>
        <v>850000.00000000303</v>
      </c>
      <c r="R228" s="23">
        <f>SUM($I$8:I228)</f>
        <v>323726.04166666511</v>
      </c>
    </row>
    <row r="229" spans="3:18">
      <c r="C229" s="9">
        <f t="shared" ca="1" si="29"/>
        <v>50812</v>
      </c>
      <c r="D229" s="11">
        <f t="shared" si="33"/>
        <v>0</v>
      </c>
      <c r="E229" s="11">
        <f t="shared" si="30"/>
        <v>0</v>
      </c>
      <c r="F229" s="11">
        <f t="shared" si="27"/>
        <v>0</v>
      </c>
      <c r="G229" s="11">
        <f t="shared" si="31"/>
        <v>0</v>
      </c>
      <c r="H229" s="19">
        <f t="shared" si="28"/>
        <v>0</v>
      </c>
      <c r="I229" s="19">
        <f t="shared" si="34"/>
        <v>0</v>
      </c>
      <c r="J229" s="19">
        <f t="shared" si="32"/>
        <v>0</v>
      </c>
      <c r="K229" s="19">
        <f t="shared" si="35"/>
        <v>0</v>
      </c>
      <c r="M229" s="23">
        <f>SUM($D$8:D229)</f>
        <v>1213903.0358609888</v>
      </c>
      <c r="N229" s="23">
        <f>SUM($F$8:F229)</f>
        <v>849999.99999998079</v>
      </c>
      <c r="O229" s="23">
        <f>SUM($E$8:E229)</f>
        <v>363903.03586100723</v>
      </c>
      <c r="P229" s="23">
        <f>SUM($H$8:H229)</f>
        <v>1173726.0416666651</v>
      </c>
      <c r="Q229" s="23">
        <f>SUM($J$8:J229)</f>
        <v>850000.00000000303</v>
      </c>
      <c r="R229" s="23">
        <f>SUM($I$8:I229)</f>
        <v>323726.04166666511</v>
      </c>
    </row>
    <row r="230" spans="3:18">
      <c r="C230" s="9">
        <f t="shared" ca="1" si="29"/>
        <v>50840</v>
      </c>
      <c r="D230" s="11">
        <f t="shared" si="33"/>
        <v>0</v>
      </c>
      <c r="E230" s="11">
        <f t="shared" si="30"/>
        <v>0</v>
      </c>
      <c r="F230" s="11">
        <f t="shared" si="27"/>
        <v>0</v>
      </c>
      <c r="G230" s="11">
        <f t="shared" si="31"/>
        <v>0</v>
      </c>
      <c r="H230" s="19">
        <f t="shared" si="28"/>
        <v>0</v>
      </c>
      <c r="I230" s="19">
        <f t="shared" si="34"/>
        <v>0</v>
      </c>
      <c r="J230" s="19">
        <f t="shared" si="32"/>
        <v>0</v>
      </c>
      <c r="K230" s="19">
        <f t="shared" si="35"/>
        <v>0</v>
      </c>
      <c r="M230" s="23">
        <f>SUM($D$8:D230)</f>
        <v>1213903.0358609888</v>
      </c>
      <c r="N230" s="23">
        <f>SUM($F$8:F230)</f>
        <v>849999.99999998079</v>
      </c>
      <c r="O230" s="23">
        <f>SUM($E$8:E230)</f>
        <v>363903.03586100723</v>
      </c>
      <c r="P230" s="23">
        <f>SUM($H$8:H230)</f>
        <v>1173726.0416666651</v>
      </c>
      <c r="Q230" s="23">
        <f>SUM($J$8:J230)</f>
        <v>850000.00000000303</v>
      </c>
      <c r="R230" s="23">
        <f>SUM($I$8:I230)</f>
        <v>323726.04166666511</v>
      </c>
    </row>
    <row r="231" spans="3:18">
      <c r="C231" s="9">
        <f t="shared" ca="1" si="29"/>
        <v>50871</v>
      </c>
      <c r="D231" s="11">
        <f t="shared" si="33"/>
        <v>0</v>
      </c>
      <c r="E231" s="11">
        <f t="shared" si="30"/>
        <v>0</v>
      </c>
      <c r="F231" s="11">
        <f t="shared" si="27"/>
        <v>0</v>
      </c>
      <c r="G231" s="11">
        <f t="shared" si="31"/>
        <v>0</v>
      </c>
      <c r="H231" s="19">
        <f t="shared" si="28"/>
        <v>0</v>
      </c>
      <c r="I231" s="19">
        <f t="shared" si="34"/>
        <v>0</v>
      </c>
      <c r="J231" s="19">
        <f t="shared" si="32"/>
        <v>0</v>
      </c>
      <c r="K231" s="19">
        <f t="shared" si="35"/>
        <v>0</v>
      </c>
      <c r="M231" s="23">
        <f>SUM($D$8:D231)</f>
        <v>1213903.0358609888</v>
      </c>
      <c r="N231" s="23">
        <f>SUM($F$8:F231)</f>
        <v>849999.99999998079</v>
      </c>
      <c r="O231" s="23">
        <f>SUM($E$8:E231)</f>
        <v>363903.03586100723</v>
      </c>
      <c r="P231" s="23">
        <f>SUM($H$8:H231)</f>
        <v>1173726.0416666651</v>
      </c>
      <c r="Q231" s="23">
        <f>SUM($J$8:J231)</f>
        <v>850000.00000000303</v>
      </c>
      <c r="R231" s="23">
        <f>SUM($I$8:I231)</f>
        <v>323726.04166666511</v>
      </c>
    </row>
    <row r="232" spans="3:18">
      <c r="C232" s="9">
        <f t="shared" ca="1" si="29"/>
        <v>50901</v>
      </c>
      <c r="D232" s="11">
        <f t="shared" si="33"/>
        <v>0</v>
      </c>
      <c r="E232" s="11">
        <f t="shared" si="30"/>
        <v>0</v>
      </c>
      <c r="F232" s="11">
        <f t="shared" si="27"/>
        <v>0</v>
      </c>
      <c r="G232" s="11">
        <f t="shared" si="31"/>
        <v>0</v>
      </c>
      <c r="H232" s="19">
        <f t="shared" si="28"/>
        <v>0</v>
      </c>
      <c r="I232" s="19">
        <f t="shared" si="34"/>
        <v>0</v>
      </c>
      <c r="J232" s="19">
        <f t="shared" si="32"/>
        <v>0</v>
      </c>
      <c r="K232" s="19">
        <f t="shared" si="35"/>
        <v>0</v>
      </c>
      <c r="M232" s="23">
        <f>SUM($D$8:D232)</f>
        <v>1213903.0358609888</v>
      </c>
      <c r="N232" s="23">
        <f>SUM($F$8:F232)</f>
        <v>849999.99999998079</v>
      </c>
      <c r="O232" s="23">
        <f>SUM($E$8:E232)</f>
        <v>363903.03586100723</v>
      </c>
      <c r="P232" s="23">
        <f>SUM($H$8:H232)</f>
        <v>1173726.0416666651</v>
      </c>
      <c r="Q232" s="23">
        <f>SUM($J$8:J232)</f>
        <v>850000.00000000303</v>
      </c>
      <c r="R232" s="23">
        <f>SUM($I$8:I232)</f>
        <v>323726.04166666511</v>
      </c>
    </row>
    <row r="233" spans="3:18">
      <c r="C233" s="9">
        <f t="shared" ca="1" si="29"/>
        <v>50932</v>
      </c>
      <c r="D233" s="11">
        <f t="shared" si="33"/>
        <v>0</v>
      </c>
      <c r="E233" s="11">
        <f t="shared" si="30"/>
        <v>0</v>
      </c>
      <c r="F233" s="11">
        <f t="shared" si="27"/>
        <v>0</v>
      </c>
      <c r="G233" s="11">
        <f t="shared" si="31"/>
        <v>0</v>
      </c>
      <c r="H233" s="19">
        <f t="shared" si="28"/>
        <v>0</v>
      </c>
      <c r="I233" s="19">
        <f t="shared" si="34"/>
        <v>0</v>
      </c>
      <c r="J233" s="19">
        <f t="shared" si="32"/>
        <v>0</v>
      </c>
      <c r="K233" s="19">
        <f t="shared" si="35"/>
        <v>0</v>
      </c>
      <c r="M233" s="23">
        <f>SUM($D$8:D233)</f>
        <v>1213903.0358609888</v>
      </c>
      <c r="N233" s="23">
        <f>SUM($F$8:F233)</f>
        <v>849999.99999998079</v>
      </c>
      <c r="O233" s="23">
        <f>SUM($E$8:E233)</f>
        <v>363903.03586100723</v>
      </c>
      <c r="P233" s="23">
        <f>SUM($H$8:H233)</f>
        <v>1173726.0416666651</v>
      </c>
      <c r="Q233" s="23">
        <f>SUM($J$8:J233)</f>
        <v>850000.00000000303</v>
      </c>
      <c r="R233" s="23">
        <f>SUM($I$8:I233)</f>
        <v>323726.04166666511</v>
      </c>
    </row>
    <row r="234" spans="3:18">
      <c r="C234" s="9">
        <f t="shared" ca="1" si="29"/>
        <v>50962</v>
      </c>
      <c r="D234" s="11">
        <f t="shared" si="33"/>
        <v>0</v>
      </c>
      <c r="E234" s="11">
        <f t="shared" si="30"/>
        <v>0</v>
      </c>
      <c r="F234" s="11">
        <f t="shared" si="27"/>
        <v>0</v>
      </c>
      <c r="G234" s="11">
        <f t="shared" si="31"/>
        <v>0</v>
      </c>
      <c r="H234" s="19">
        <f t="shared" si="28"/>
        <v>0</v>
      </c>
      <c r="I234" s="19">
        <f t="shared" si="34"/>
        <v>0</v>
      </c>
      <c r="J234" s="19">
        <f t="shared" si="32"/>
        <v>0</v>
      </c>
      <c r="K234" s="19">
        <f t="shared" si="35"/>
        <v>0</v>
      </c>
      <c r="M234" s="23">
        <f>SUM($D$8:D234)</f>
        <v>1213903.0358609888</v>
      </c>
      <c r="N234" s="23">
        <f>SUM($F$8:F234)</f>
        <v>849999.99999998079</v>
      </c>
      <c r="O234" s="23">
        <f>SUM($E$8:E234)</f>
        <v>363903.03586100723</v>
      </c>
      <c r="P234" s="23">
        <f>SUM($H$8:H234)</f>
        <v>1173726.0416666651</v>
      </c>
      <c r="Q234" s="23">
        <f>SUM($J$8:J234)</f>
        <v>850000.00000000303</v>
      </c>
      <c r="R234" s="23">
        <f>SUM($I$8:I234)</f>
        <v>323726.04166666511</v>
      </c>
    </row>
    <row r="235" spans="3:18">
      <c r="C235" s="9">
        <f t="shared" ca="1" si="29"/>
        <v>50993</v>
      </c>
      <c r="D235" s="11">
        <f t="shared" si="33"/>
        <v>0</v>
      </c>
      <c r="E235" s="11">
        <f t="shared" si="30"/>
        <v>0</v>
      </c>
      <c r="F235" s="11">
        <f t="shared" si="27"/>
        <v>0</v>
      </c>
      <c r="G235" s="11">
        <f t="shared" si="31"/>
        <v>0</v>
      </c>
      <c r="H235" s="19">
        <f t="shared" si="28"/>
        <v>0</v>
      </c>
      <c r="I235" s="19">
        <f t="shared" si="34"/>
        <v>0</v>
      </c>
      <c r="J235" s="19">
        <f t="shared" si="32"/>
        <v>0</v>
      </c>
      <c r="K235" s="19">
        <f t="shared" si="35"/>
        <v>0</v>
      </c>
      <c r="M235" s="23">
        <f>SUM($D$8:D235)</f>
        <v>1213903.0358609888</v>
      </c>
      <c r="N235" s="23">
        <f>SUM($F$8:F235)</f>
        <v>849999.99999998079</v>
      </c>
      <c r="O235" s="23">
        <f>SUM($E$8:E235)</f>
        <v>363903.03586100723</v>
      </c>
      <c r="P235" s="23">
        <f>SUM($H$8:H235)</f>
        <v>1173726.0416666651</v>
      </c>
      <c r="Q235" s="23">
        <f>SUM($J$8:J235)</f>
        <v>850000.00000000303</v>
      </c>
      <c r="R235" s="23">
        <f>SUM($I$8:I235)</f>
        <v>323726.04166666511</v>
      </c>
    </row>
    <row r="236" spans="3:18">
      <c r="C236" s="9">
        <f t="shared" ca="1" si="29"/>
        <v>51024</v>
      </c>
      <c r="D236" s="11">
        <f t="shared" si="33"/>
        <v>0</v>
      </c>
      <c r="E236" s="11">
        <f t="shared" si="30"/>
        <v>0</v>
      </c>
      <c r="F236" s="11">
        <f t="shared" si="27"/>
        <v>0</v>
      </c>
      <c r="G236" s="11">
        <f t="shared" si="31"/>
        <v>0</v>
      </c>
      <c r="H236" s="19">
        <f t="shared" si="28"/>
        <v>0</v>
      </c>
      <c r="I236" s="19">
        <f t="shared" si="34"/>
        <v>0</v>
      </c>
      <c r="J236" s="19">
        <f t="shared" si="32"/>
        <v>0</v>
      </c>
      <c r="K236" s="19">
        <f t="shared" si="35"/>
        <v>0</v>
      </c>
      <c r="M236" s="23">
        <f>SUM($D$8:D236)</f>
        <v>1213903.0358609888</v>
      </c>
      <c r="N236" s="23">
        <f>SUM($F$8:F236)</f>
        <v>849999.99999998079</v>
      </c>
      <c r="O236" s="23">
        <f>SUM($E$8:E236)</f>
        <v>363903.03586100723</v>
      </c>
      <c r="P236" s="23">
        <f>SUM($H$8:H236)</f>
        <v>1173726.0416666651</v>
      </c>
      <c r="Q236" s="23">
        <f>SUM($J$8:J236)</f>
        <v>850000.00000000303</v>
      </c>
      <c r="R236" s="23">
        <f>SUM($I$8:I236)</f>
        <v>323726.04166666511</v>
      </c>
    </row>
    <row r="237" spans="3:18">
      <c r="C237" s="9">
        <f t="shared" ca="1" si="29"/>
        <v>51054</v>
      </c>
      <c r="D237" s="11">
        <f t="shared" si="33"/>
        <v>0</v>
      </c>
      <c r="E237" s="11">
        <f t="shared" si="30"/>
        <v>0</v>
      </c>
      <c r="F237" s="11">
        <f t="shared" si="27"/>
        <v>0</v>
      </c>
      <c r="G237" s="11">
        <f t="shared" si="31"/>
        <v>0</v>
      </c>
      <c r="H237" s="19">
        <f t="shared" si="28"/>
        <v>0</v>
      </c>
      <c r="I237" s="19">
        <f t="shared" si="34"/>
        <v>0</v>
      </c>
      <c r="J237" s="19">
        <f t="shared" si="32"/>
        <v>0</v>
      </c>
      <c r="K237" s="19">
        <f t="shared" si="35"/>
        <v>0</v>
      </c>
      <c r="M237" s="23">
        <f>SUM($D$8:D237)</f>
        <v>1213903.0358609888</v>
      </c>
      <c r="N237" s="23">
        <f>SUM($F$8:F237)</f>
        <v>849999.99999998079</v>
      </c>
      <c r="O237" s="23">
        <f>SUM($E$8:E237)</f>
        <v>363903.03586100723</v>
      </c>
      <c r="P237" s="23">
        <f>SUM($H$8:H237)</f>
        <v>1173726.0416666651</v>
      </c>
      <c r="Q237" s="23">
        <f>SUM($J$8:J237)</f>
        <v>850000.00000000303</v>
      </c>
      <c r="R237" s="23">
        <f>SUM($I$8:I237)</f>
        <v>323726.04166666511</v>
      </c>
    </row>
    <row r="238" spans="3:18">
      <c r="C238" s="9">
        <f t="shared" ca="1" si="29"/>
        <v>51085</v>
      </c>
      <c r="D238" s="11">
        <f t="shared" si="33"/>
        <v>0</v>
      </c>
      <c r="E238" s="11">
        <f t="shared" si="30"/>
        <v>0</v>
      </c>
      <c r="F238" s="11">
        <f t="shared" si="27"/>
        <v>0</v>
      </c>
      <c r="G238" s="11">
        <f t="shared" si="31"/>
        <v>0</v>
      </c>
      <c r="H238" s="19">
        <f t="shared" si="28"/>
        <v>0</v>
      </c>
      <c r="I238" s="19">
        <f t="shared" si="34"/>
        <v>0</v>
      </c>
      <c r="J238" s="19">
        <f t="shared" si="32"/>
        <v>0</v>
      </c>
      <c r="K238" s="19">
        <f t="shared" si="35"/>
        <v>0</v>
      </c>
      <c r="M238" s="23">
        <f>SUM($D$8:D238)</f>
        <v>1213903.0358609888</v>
      </c>
      <c r="N238" s="23">
        <f>SUM($F$8:F238)</f>
        <v>849999.99999998079</v>
      </c>
      <c r="O238" s="23">
        <f>SUM($E$8:E238)</f>
        <v>363903.03586100723</v>
      </c>
      <c r="P238" s="23">
        <f>SUM($H$8:H238)</f>
        <v>1173726.0416666651</v>
      </c>
      <c r="Q238" s="23">
        <f>SUM($J$8:J238)</f>
        <v>850000.00000000303</v>
      </c>
      <c r="R238" s="23">
        <f>SUM($I$8:I238)</f>
        <v>323726.04166666511</v>
      </c>
    </row>
    <row r="239" spans="3:18">
      <c r="C239" s="9">
        <f t="shared" ca="1" si="29"/>
        <v>51115</v>
      </c>
      <c r="D239" s="11">
        <f t="shared" si="33"/>
        <v>0</v>
      </c>
      <c r="E239" s="11">
        <f t="shared" si="30"/>
        <v>0</v>
      </c>
      <c r="F239" s="11">
        <f t="shared" si="27"/>
        <v>0</v>
      </c>
      <c r="G239" s="11">
        <f t="shared" si="31"/>
        <v>0</v>
      </c>
      <c r="H239" s="19">
        <f t="shared" si="28"/>
        <v>0</v>
      </c>
      <c r="I239" s="19">
        <f t="shared" si="34"/>
        <v>0</v>
      </c>
      <c r="J239" s="19">
        <f t="shared" si="32"/>
        <v>0</v>
      </c>
      <c r="K239" s="19">
        <f t="shared" si="35"/>
        <v>0</v>
      </c>
      <c r="M239" s="23">
        <f>SUM($D$8:D239)</f>
        <v>1213903.0358609888</v>
      </c>
      <c r="N239" s="23">
        <f>SUM($F$8:F239)</f>
        <v>849999.99999998079</v>
      </c>
      <c r="O239" s="23">
        <f>SUM($E$8:E239)</f>
        <v>363903.03586100723</v>
      </c>
      <c r="P239" s="23">
        <f>SUM($H$8:H239)</f>
        <v>1173726.0416666651</v>
      </c>
      <c r="Q239" s="23">
        <f>SUM($J$8:J239)</f>
        <v>850000.00000000303</v>
      </c>
      <c r="R239" s="23">
        <f>SUM($I$8:I239)</f>
        <v>323726.04166666511</v>
      </c>
    </row>
    <row r="240" spans="3:18">
      <c r="C240" s="9">
        <f t="shared" ca="1" si="29"/>
        <v>51146</v>
      </c>
      <c r="D240" s="11">
        <f t="shared" si="33"/>
        <v>0</v>
      </c>
      <c r="E240" s="11">
        <f t="shared" si="30"/>
        <v>0</v>
      </c>
      <c r="F240" s="11">
        <f t="shared" si="27"/>
        <v>0</v>
      </c>
      <c r="G240" s="11">
        <f t="shared" si="31"/>
        <v>0</v>
      </c>
      <c r="H240" s="19">
        <f t="shared" si="28"/>
        <v>0</v>
      </c>
      <c r="I240" s="19">
        <f t="shared" si="34"/>
        <v>0</v>
      </c>
      <c r="J240" s="19">
        <f t="shared" si="32"/>
        <v>0</v>
      </c>
      <c r="K240" s="19">
        <f t="shared" si="35"/>
        <v>0</v>
      </c>
      <c r="M240" s="23">
        <f>SUM($D$8:D240)</f>
        <v>1213903.0358609888</v>
      </c>
      <c r="N240" s="23">
        <f>SUM($F$8:F240)</f>
        <v>849999.99999998079</v>
      </c>
      <c r="O240" s="23">
        <f>SUM($E$8:E240)</f>
        <v>363903.03586100723</v>
      </c>
      <c r="P240" s="23">
        <f>SUM($H$8:H240)</f>
        <v>1173726.0416666651</v>
      </c>
      <c r="Q240" s="23">
        <f>SUM($J$8:J240)</f>
        <v>850000.00000000303</v>
      </c>
      <c r="R240" s="23">
        <f>SUM($I$8:I240)</f>
        <v>323726.04166666511</v>
      </c>
    </row>
    <row r="241" spans="3:18">
      <c r="C241" s="9">
        <f t="shared" ca="1" si="29"/>
        <v>51177</v>
      </c>
      <c r="D241" s="11">
        <f t="shared" si="33"/>
        <v>0</v>
      </c>
      <c r="E241" s="11">
        <f t="shared" si="30"/>
        <v>0</v>
      </c>
      <c r="F241" s="11">
        <f t="shared" si="27"/>
        <v>0</v>
      </c>
      <c r="G241" s="11">
        <f t="shared" si="31"/>
        <v>0</v>
      </c>
      <c r="H241" s="19">
        <f t="shared" si="28"/>
        <v>0</v>
      </c>
      <c r="I241" s="19">
        <f t="shared" si="34"/>
        <v>0</v>
      </c>
      <c r="J241" s="19">
        <f t="shared" si="32"/>
        <v>0</v>
      </c>
      <c r="K241" s="19">
        <f t="shared" si="35"/>
        <v>0</v>
      </c>
      <c r="M241" s="23">
        <f>SUM($D$8:D241)</f>
        <v>1213903.0358609888</v>
      </c>
      <c r="N241" s="23">
        <f>SUM($F$8:F241)</f>
        <v>849999.99999998079</v>
      </c>
      <c r="O241" s="23">
        <f>SUM($E$8:E241)</f>
        <v>363903.03586100723</v>
      </c>
      <c r="P241" s="23">
        <f>SUM($H$8:H241)</f>
        <v>1173726.0416666651</v>
      </c>
      <c r="Q241" s="23">
        <f>SUM($J$8:J241)</f>
        <v>850000.00000000303</v>
      </c>
      <c r="R241" s="23">
        <f>SUM($I$8:I241)</f>
        <v>323726.04166666511</v>
      </c>
    </row>
    <row r="242" spans="3:18">
      <c r="C242" s="9">
        <f t="shared" ca="1" si="29"/>
        <v>51206</v>
      </c>
      <c r="D242" s="11">
        <f t="shared" si="33"/>
        <v>0</v>
      </c>
      <c r="E242" s="11">
        <f t="shared" si="30"/>
        <v>0</v>
      </c>
      <c r="F242" s="11">
        <f t="shared" si="27"/>
        <v>0</v>
      </c>
      <c r="G242" s="11">
        <f t="shared" si="31"/>
        <v>0</v>
      </c>
      <c r="H242" s="19">
        <f t="shared" si="28"/>
        <v>0</v>
      </c>
      <c r="I242" s="19">
        <f t="shared" si="34"/>
        <v>0</v>
      </c>
      <c r="J242" s="19">
        <f t="shared" si="32"/>
        <v>0</v>
      </c>
      <c r="K242" s="19">
        <f t="shared" si="35"/>
        <v>0</v>
      </c>
      <c r="M242" s="23">
        <f>SUM($D$8:D242)</f>
        <v>1213903.0358609888</v>
      </c>
      <c r="N242" s="23">
        <f>SUM($F$8:F242)</f>
        <v>849999.99999998079</v>
      </c>
      <c r="O242" s="23">
        <f>SUM($E$8:E242)</f>
        <v>363903.03586100723</v>
      </c>
      <c r="P242" s="23">
        <f>SUM($H$8:H242)</f>
        <v>1173726.0416666651</v>
      </c>
      <c r="Q242" s="23">
        <f>SUM($J$8:J242)</f>
        <v>850000.00000000303</v>
      </c>
      <c r="R242" s="23">
        <f>SUM($I$8:I242)</f>
        <v>323726.04166666511</v>
      </c>
    </row>
    <row r="243" spans="3:18">
      <c r="C243" s="9">
        <f t="shared" ca="1" si="29"/>
        <v>51237</v>
      </c>
      <c r="D243" s="11">
        <f t="shared" si="33"/>
        <v>0</v>
      </c>
      <c r="E243" s="11">
        <f t="shared" si="30"/>
        <v>0</v>
      </c>
      <c r="F243" s="11">
        <f t="shared" si="27"/>
        <v>0</v>
      </c>
      <c r="G243" s="11">
        <f t="shared" si="31"/>
        <v>0</v>
      </c>
      <c r="H243" s="19">
        <f t="shared" si="28"/>
        <v>0</v>
      </c>
      <c r="I243" s="19">
        <f t="shared" si="34"/>
        <v>0</v>
      </c>
      <c r="J243" s="19">
        <f t="shared" si="32"/>
        <v>0</v>
      </c>
      <c r="K243" s="19">
        <f t="shared" si="35"/>
        <v>0</v>
      </c>
      <c r="M243" s="23">
        <f>SUM($D$8:D243)</f>
        <v>1213903.0358609888</v>
      </c>
      <c r="N243" s="23">
        <f>SUM($F$8:F243)</f>
        <v>849999.99999998079</v>
      </c>
      <c r="O243" s="23">
        <f>SUM($E$8:E243)</f>
        <v>363903.03586100723</v>
      </c>
      <c r="P243" s="23">
        <f>SUM($H$8:H243)</f>
        <v>1173726.0416666651</v>
      </c>
      <c r="Q243" s="23">
        <f>SUM($J$8:J243)</f>
        <v>850000.00000000303</v>
      </c>
      <c r="R243" s="23">
        <f>SUM($I$8:I243)</f>
        <v>323726.04166666511</v>
      </c>
    </row>
    <row r="244" spans="3:18">
      <c r="C244" s="9">
        <f t="shared" ca="1" si="29"/>
        <v>51267</v>
      </c>
      <c r="D244" s="11">
        <f t="shared" si="33"/>
        <v>0</v>
      </c>
      <c r="E244" s="11">
        <f t="shared" si="30"/>
        <v>0</v>
      </c>
      <c r="F244" s="11">
        <f t="shared" si="27"/>
        <v>0</v>
      </c>
      <c r="G244" s="11">
        <f t="shared" si="31"/>
        <v>0</v>
      </c>
      <c r="H244" s="19">
        <f t="shared" si="28"/>
        <v>0</v>
      </c>
      <c r="I244" s="19">
        <f t="shared" si="34"/>
        <v>0</v>
      </c>
      <c r="J244" s="19">
        <f t="shared" si="32"/>
        <v>0</v>
      </c>
      <c r="K244" s="19">
        <f t="shared" si="35"/>
        <v>0</v>
      </c>
      <c r="M244" s="23">
        <f>SUM($D$8:D244)</f>
        <v>1213903.0358609888</v>
      </c>
      <c r="N244" s="23">
        <f>SUM($F$8:F244)</f>
        <v>849999.99999998079</v>
      </c>
      <c r="O244" s="23">
        <f>SUM($E$8:E244)</f>
        <v>363903.03586100723</v>
      </c>
      <c r="P244" s="23">
        <f>SUM($H$8:H244)</f>
        <v>1173726.0416666651</v>
      </c>
      <c r="Q244" s="23">
        <f>SUM($J$8:J244)</f>
        <v>850000.00000000303</v>
      </c>
      <c r="R244" s="23">
        <f>SUM($I$8:I244)</f>
        <v>323726.04166666511</v>
      </c>
    </row>
    <row r="245" spans="3:18">
      <c r="C245" s="9">
        <f t="shared" ca="1" si="29"/>
        <v>51298</v>
      </c>
      <c r="D245" s="11">
        <f t="shared" si="33"/>
        <v>0</v>
      </c>
      <c r="E245" s="11">
        <f t="shared" si="30"/>
        <v>0</v>
      </c>
      <c r="F245" s="11">
        <f t="shared" si="27"/>
        <v>0</v>
      </c>
      <c r="G245" s="11">
        <f t="shared" si="31"/>
        <v>0</v>
      </c>
      <c r="H245" s="19">
        <f t="shared" si="28"/>
        <v>0</v>
      </c>
      <c r="I245" s="19">
        <f t="shared" si="34"/>
        <v>0</v>
      </c>
      <c r="J245" s="19">
        <f t="shared" si="32"/>
        <v>0</v>
      </c>
      <c r="K245" s="19">
        <f t="shared" si="35"/>
        <v>0</v>
      </c>
      <c r="M245" s="23">
        <f>SUM($D$8:D245)</f>
        <v>1213903.0358609888</v>
      </c>
      <c r="N245" s="23">
        <f>SUM($F$8:F245)</f>
        <v>849999.99999998079</v>
      </c>
      <c r="O245" s="23">
        <f>SUM($E$8:E245)</f>
        <v>363903.03586100723</v>
      </c>
      <c r="P245" s="23">
        <f>SUM($H$8:H245)</f>
        <v>1173726.0416666651</v>
      </c>
      <c r="Q245" s="23">
        <f>SUM($J$8:J245)</f>
        <v>850000.00000000303</v>
      </c>
      <c r="R245" s="23">
        <f>SUM($I$8:I245)</f>
        <v>323726.04166666511</v>
      </c>
    </row>
    <row r="246" spans="3:18">
      <c r="C246" s="9">
        <f t="shared" ca="1" si="29"/>
        <v>51328</v>
      </c>
      <c r="D246" s="11">
        <f t="shared" si="33"/>
        <v>0</v>
      </c>
      <c r="E246" s="11">
        <f t="shared" si="30"/>
        <v>0</v>
      </c>
      <c r="F246" s="11">
        <f t="shared" si="27"/>
        <v>0</v>
      </c>
      <c r="G246" s="11">
        <f t="shared" si="31"/>
        <v>0</v>
      </c>
      <c r="H246" s="19">
        <f t="shared" si="28"/>
        <v>0</v>
      </c>
      <c r="I246" s="19">
        <f t="shared" si="34"/>
        <v>0</v>
      </c>
      <c r="J246" s="19">
        <f t="shared" si="32"/>
        <v>0</v>
      </c>
      <c r="K246" s="19">
        <f t="shared" si="35"/>
        <v>0</v>
      </c>
      <c r="M246" s="23">
        <f>SUM($D$8:D246)</f>
        <v>1213903.0358609888</v>
      </c>
      <c r="N246" s="23">
        <f>SUM($F$8:F246)</f>
        <v>849999.99999998079</v>
      </c>
      <c r="O246" s="23">
        <f>SUM($E$8:E246)</f>
        <v>363903.03586100723</v>
      </c>
      <c r="P246" s="23">
        <f>SUM($H$8:H246)</f>
        <v>1173726.0416666651</v>
      </c>
      <c r="Q246" s="23">
        <f>SUM($J$8:J246)</f>
        <v>850000.00000000303</v>
      </c>
      <c r="R246" s="23">
        <f>SUM($I$8:I246)</f>
        <v>323726.04166666511</v>
      </c>
    </row>
    <row r="247" spans="3:18">
      <c r="C247" s="9">
        <f t="shared" ca="1" si="29"/>
        <v>51359</v>
      </c>
      <c r="D247" s="11">
        <f t="shared" si="33"/>
        <v>0</v>
      </c>
      <c r="E247" s="11">
        <f t="shared" si="30"/>
        <v>0</v>
      </c>
      <c r="F247" s="11">
        <f t="shared" si="27"/>
        <v>0</v>
      </c>
      <c r="G247" s="11">
        <f t="shared" si="31"/>
        <v>0</v>
      </c>
      <c r="H247" s="19">
        <f t="shared" si="28"/>
        <v>0</v>
      </c>
      <c r="I247" s="19">
        <f t="shared" si="34"/>
        <v>0</v>
      </c>
      <c r="J247" s="19">
        <f t="shared" si="32"/>
        <v>0</v>
      </c>
      <c r="K247" s="19">
        <f t="shared" si="35"/>
        <v>0</v>
      </c>
      <c r="M247" s="23">
        <f>SUM($D$8:D247)</f>
        <v>1213903.0358609888</v>
      </c>
      <c r="N247" s="23">
        <f>SUM($F$8:F247)</f>
        <v>849999.99999998079</v>
      </c>
      <c r="O247" s="23">
        <f>SUM($E$8:E247)</f>
        <v>363903.03586100723</v>
      </c>
      <c r="P247" s="23">
        <f>SUM($H$8:H247)</f>
        <v>1173726.0416666651</v>
      </c>
      <c r="Q247" s="23">
        <f>SUM($J$8:J247)</f>
        <v>850000.00000000303</v>
      </c>
      <c r="R247" s="23">
        <f>SUM($I$8:I247)</f>
        <v>323726.04166666511</v>
      </c>
    </row>
    <row r="248" spans="3:18">
      <c r="C248" s="9">
        <f t="shared" ca="1" si="29"/>
        <v>51390</v>
      </c>
      <c r="D248" s="11">
        <f t="shared" si="33"/>
        <v>0</v>
      </c>
      <c r="E248" s="11">
        <f t="shared" si="30"/>
        <v>0</v>
      </c>
      <c r="F248" s="11">
        <f t="shared" si="27"/>
        <v>0</v>
      </c>
      <c r="G248" s="11">
        <f t="shared" si="31"/>
        <v>0</v>
      </c>
      <c r="H248" s="19">
        <f t="shared" si="28"/>
        <v>0</v>
      </c>
      <c r="I248" s="19">
        <f t="shared" si="34"/>
        <v>0</v>
      </c>
      <c r="J248" s="19">
        <f t="shared" si="32"/>
        <v>0</v>
      </c>
      <c r="K248" s="19">
        <f t="shared" si="35"/>
        <v>0</v>
      </c>
      <c r="M248" s="23">
        <f>SUM($D$8:D248)</f>
        <v>1213903.0358609888</v>
      </c>
      <c r="N248" s="23">
        <f>SUM($F$8:F248)</f>
        <v>849999.99999998079</v>
      </c>
      <c r="O248" s="23">
        <f>SUM($E$8:E248)</f>
        <v>363903.03586100723</v>
      </c>
      <c r="P248" s="23">
        <f>SUM($H$8:H248)</f>
        <v>1173726.0416666651</v>
      </c>
      <c r="Q248" s="23">
        <f>SUM($J$8:J248)</f>
        <v>850000.00000000303</v>
      </c>
      <c r="R248" s="23">
        <f>SUM($I$8:I248)</f>
        <v>323726.04166666511</v>
      </c>
    </row>
    <row r="249" spans="3:18">
      <c r="C249" s="9">
        <f t="shared" ca="1" si="29"/>
        <v>51420</v>
      </c>
      <c r="D249" s="11">
        <f t="shared" si="33"/>
        <v>0</v>
      </c>
      <c r="E249" s="11">
        <f t="shared" si="30"/>
        <v>0</v>
      </c>
      <c r="F249" s="11">
        <f t="shared" si="27"/>
        <v>0</v>
      </c>
      <c r="G249" s="11">
        <f t="shared" si="31"/>
        <v>0</v>
      </c>
      <c r="H249" s="19">
        <f t="shared" si="28"/>
        <v>0</v>
      </c>
      <c r="I249" s="19">
        <f t="shared" si="34"/>
        <v>0</v>
      </c>
      <c r="J249" s="19">
        <f t="shared" si="32"/>
        <v>0</v>
      </c>
      <c r="K249" s="19">
        <f t="shared" si="35"/>
        <v>0</v>
      </c>
      <c r="M249" s="23">
        <f>SUM($D$8:D249)</f>
        <v>1213903.0358609888</v>
      </c>
      <c r="N249" s="23">
        <f>SUM($F$8:F249)</f>
        <v>849999.99999998079</v>
      </c>
      <c r="O249" s="23">
        <f>SUM($E$8:E249)</f>
        <v>363903.03586100723</v>
      </c>
      <c r="P249" s="23">
        <f>SUM($H$8:H249)</f>
        <v>1173726.0416666651</v>
      </c>
      <c r="Q249" s="23">
        <f>SUM($J$8:J249)</f>
        <v>850000.00000000303</v>
      </c>
      <c r="R249" s="23">
        <f>SUM($I$8:I249)</f>
        <v>323726.04166666511</v>
      </c>
    </row>
    <row r="250" spans="3:18">
      <c r="C250" s="9">
        <f t="shared" ca="1" si="29"/>
        <v>51451</v>
      </c>
      <c r="D250" s="11">
        <f t="shared" si="33"/>
        <v>0</v>
      </c>
      <c r="E250" s="11">
        <f t="shared" si="30"/>
        <v>0</v>
      </c>
      <c r="F250" s="11">
        <f t="shared" si="27"/>
        <v>0</v>
      </c>
      <c r="G250" s="11">
        <f t="shared" si="31"/>
        <v>0</v>
      </c>
      <c r="H250" s="19">
        <f t="shared" si="28"/>
        <v>0</v>
      </c>
      <c r="I250" s="19">
        <f t="shared" si="34"/>
        <v>0</v>
      </c>
      <c r="J250" s="19">
        <f t="shared" si="32"/>
        <v>0</v>
      </c>
      <c r="K250" s="19">
        <f t="shared" si="35"/>
        <v>0</v>
      </c>
      <c r="M250" s="23">
        <f>SUM($D$8:D250)</f>
        <v>1213903.0358609888</v>
      </c>
      <c r="N250" s="23">
        <f>SUM($F$8:F250)</f>
        <v>849999.99999998079</v>
      </c>
      <c r="O250" s="23">
        <f>SUM($E$8:E250)</f>
        <v>363903.03586100723</v>
      </c>
      <c r="P250" s="23">
        <f>SUM($H$8:H250)</f>
        <v>1173726.0416666651</v>
      </c>
      <c r="Q250" s="23">
        <f>SUM($J$8:J250)</f>
        <v>850000.00000000303</v>
      </c>
      <c r="R250" s="23">
        <f>SUM($I$8:I250)</f>
        <v>323726.04166666511</v>
      </c>
    </row>
    <row r="251" spans="3:18">
      <c r="C251" s="9">
        <f t="shared" ca="1" si="29"/>
        <v>51481</v>
      </c>
      <c r="D251" s="11">
        <f t="shared" si="33"/>
        <v>0</v>
      </c>
      <c r="E251" s="11">
        <f t="shared" si="30"/>
        <v>0</v>
      </c>
      <c r="F251" s="11">
        <f t="shared" si="27"/>
        <v>0</v>
      </c>
      <c r="G251" s="11">
        <f t="shared" si="31"/>
        <v>0</v>
      </c>
      <c r="H251" s="19">
        <f t="shared" si="28"/>
        <v>0</v>
      </c>
      <c r="I251" s="19">
        <f t="shared" si="34"/>
        <v>0</v>
      </c>
      <c r="J251" s="19">
        <f t="shared" si="32"/>
        <v>0</v>
      </c>
      <c r="K251" s="19">
        <f t="shared" si="35"/>
        <v>0</v>
      </c>
      <c r="M251" s="23">
        <f>SUM($D$8:D251)</f>
        <v>1213903.0358609888</v>
      </c>
      <c r="N251" s="23">
        <f>SUM($F$8:F251)</f>
        <v>849999.99999998079</v>
      </c>
      <c r="O251" s="23">
        <f>SUM($E$8:E251)</f>
        <v>363903.03586100723</v>
      </c>
      <c r="P251" s="23">
        <f>SUM($H$8:H251)</f>
        <v>1173726.0416666651</v>
      </c>
      <c r="Q251" s="23">
        <f>SUM($J$8:J251)</f>
        <v>850000.00000000303</v>
      </c>
      <c r="R251" s="23">
        <f>SUM($I$8:I251)</f>
        <v>323726.04166666511</v>
      </c>
    </row>
    <row r="252" spans="3:18">
      <c r="C252" s="9">
        <f t="shared" ca="1" si="29"/>
        <v>51512</v>
      </c>
      <c r="D252" s="11">
        <f t="shared" si="33"/>
        <v>0</v>
      </c>
      <c r="E252" s="11">
        <f t="shared" si="30"/>
        <v>0</v>
      </c>
      <c r="F252" s="11">
        <f t="shared" si="27"/>
        <v>0</v>
      </c>
      <c r="G252" s="11">
        <f t="shared" si="31"/>
        <v>0</v>
      </c>
      <c r="H252" s="19">
        <f t="shared" si="28"/>
        <v>0</v>
      </c>
      <c r="I252" s="19">
        <f t="shared" si="34"/>
        <v>0</v>
      </c>
      <c r="J252" s="19">
        <f t="shared" si="32"/>
        <v>0</v>
      </c>
      <c r="K252" s="19">
        <f t="shared" si="35"/>
        <v>0</v>
      </c>
      <c r="M252" s="23">
        <f>SUM($D$8:D252)</f>
        <v>1213903.0358609888</v>
      </c>
      <c r="N252" s="23">
        <f>SUM($F$8:F252)</f>
        <v>849999.99999998079</v>
      </c>
      <c r="O252" s="23">
        <f>SUM($E$8:E252)</f>
        <v>363903.03586100723</v>
      </c>
      <c r="P252" s="23">
        <f>SUM($H$8:H252)</f>
        <v>1173726.0416666651</v>
      </c>
      <c r="Q252" s="23">
        <f>SUM($J$8:J252)</f>
        <v>850000.00000000303</v>
      </c>
      <c r="R252" s="23">
        <f>SUM($I$8:I252)</f>
        <v>323726.04166666511</v>
      </c>
    </row>
    <row r="253" spans="3:18">
      <c r="C253" s="9">
        <f t="shared" ca="1" si="29"/>
        <v>51543</v>
      </c>
      <c r="D253" s="11">
        <f t="shared" si="33"/>
        <v>0</v>
      </c>
      <c r="E253" s="11">
        <f t="shared" si="30"/>
        <v>0</v>
      </c>
      <c r="F253" s="11">
        <f t="shared" si="27"/>
        <v>0</v>
      </c>
      <c r="G253" s="11">
        <f t="shared" si="31"/>
        <v>0</v>
      </c>
      <c r="H253" s="19">
        <f t="shared" si="28"/>
        <v>0</v>
      </c>
      <c r="I253" s="19">
        <f t="shared" si="34"/>
        <v>0</v>
      </c>
      <c r="J253" s="19">
        <f t="shared" si="32"/>
        <v>0</v>
      </c>
      <c r="K253" s="19">
        <f t="shared" si="35"/>
        <v>0</v>
      </c>
      <c r="M253" s="23">
        <f>SUM($D$8:D253)</f>
        <v>1213903.0358609888</v>
      </c>
      <c r="N253" s="23">
        <f>SUM($F$8:F253)</f>
        <v>849999.99999998079</v>
      </c>
      <c r="O253" s="23">
        <f>SUM($E$8:E253)</f>
        <v>363903.03586100723</v>
      </c>
      <c r="P253" s="23">
        <f>SUM($H$8:H253)</f>
        <v>1173726.0416666651</v>
      </c>
      <c r="Q253" s="23">
        <f>SUM($J$8:J253)</f>
        <v>850000.00000000303</v>
      </c>
      <c r="R253" s="23">
        <f>SUM($I$8:I253)</f>
        <v>323726.04166666511</v>
      </c>
    </row>
    <row r="254" spans="3:18">
      <c r="C254" s="9">
        <f t="shared" ca="1" si="29"/>
        <v>51571</v>
      </c>
      <c r="D254" s="11">
        <f t="shared" si="33"/>
        <v>0</v>
      </c>
      <c r="E254" s="11">
        <f t="shared" si="30"/>
        <v>0</v>
      </c>
      <c r="F254" s="11">
        <f t="shared" si="27"/>
        <v>0</v>
      </c>
      <c r="G254" s="11">
        <f t="shared" si="31"/>
        <v>0</v>
      </c>
      <c r="H254" s="19">
        <f t="shared" si="28"/>
        <v>0</v>
      </c>
      <c r="I254" s="19">
        <f t="shared" si="34"/>
        <v>0</v>
      </c>
      <c r="J254" s="19">
        <f t="shared" si="32"/>
        <v>0</v>
      </c>
      <c r="K254" s="19">
        <f t="shared" si="35"/>
        <v>0</v>
      </c>
      <c r="M254" s="23">
        <f>SUM($D$8:D254)</f>
        <v>1213903.0358609888</v>
      </c>
      <c r="N254" s="23">
        <f>SUM($F$8:F254)</f>
        <v>849999.99999998079</v>
      </c>
      <c r="O254" s="23">
        <f>SUM($E$8:E254)</f>
        <v>363903.03586100723</v>
      </c>
      <c r="P254" s="23">
        <f>SUM($H$8:H254)</f>
        <v>1173726.0416666651</v>
      </c>
      <c r="Q254" s="23">
        <f>SUM($J$8:J254)</f>
        <v>850000.00000000303</v>
      </c>
      <c r="R254" s="23">
        <f>SUM($I$8:I254)</f>
        <v>323726.04166666511</v>
      </c>
    </row>
    <row r="255" spans="3:18">
      <c r="C255" s="9">
        <f t="shared" ca="1" si="29"/>
        <v>51602</v>
      </c>
      <c r="D255" s="11">
        <f t="shared" si="33"/>
        <v>0</v>
      </c>
      <c r="E255" s="11">
        <f t="shared" si="30"/>
        <v>0</v>
      </c>
      <c r="F255" s="11">
        <f t="shared" si="27"/>
        <v>0</v>
      </c>
      <c r="G255" s="11">
        <f t="shared" si="31"/>
        <v>0</v>
      </c>
      <c r="H255" s="19">
        <f t="shared" si="28"/>
        <v>0</v>
      </c>
      <c r="I255" s="19">
        <f t="shared" si="34"/>
        <v>0</v>
      </c>
      <c r="J255" s="19">
        <f t="shared" si="32"/>
        <v>0</v>
      </c>
      <c r="K255" s="19">
        <f t="shared" si="35"/>
        <v>0</v>
      </c>
      <c r="M255" s="23">
        <f>SUM($D$8:D255)</f>
        <v>1213903.0358609888</v>
      </c>
      <c r="N255" s="23">
        <f>SUM($F$8:F255)</f>
        <v>849999.99999998079</v>
      </c>
      <c r="O255" s="23">
        <f>SUM($E$8:E255)</f>
        <v>363903.03586100723</v>
      </c>
      <c r="P255" s="23">
        <f>SUM($H$8:H255)</f>
        <v>1173726.0416666651</v>
      </c>
      <c r="Q255" s="23">
        <f>SUM($J$8:J255)</f>
        <v>850000.00000000303</v>
      </c>
      <c r="R255" s="23">
        <f>SUM($I$8:I255)</f>
        <v>323726.04166666511</v>
      </c>
    </row>
    <row r="256" spans="3:18">
      <c r="C256" s="9">
        <f t="shared" ca="1" si="29"/>
        <v>51632</v>
      </c>
      <c r="D256" s="11">
        <f t="shared" si="33"/>
        <v>0</v>
      </c>
      <c r="E256" s="11">
        <f t="shared" si="30"/>
        <v>0</v>
      </c>
      <c r="F256" s="11">
        <f t="shared" si="27"/>
        <v>0</v>
      </c>
      <c r="G256" s="11">
        <f t="shared" si="31"/>
        <v>0</v>
      </c>
      <c r="H256" s="19">
        <f t="shared" si="28"/>
        <v>0</v>
      </c>
      <c r="I256" s="19">
        <f t="shared" si="34"/>
        <v>0</v>
      </c>
      <c r="J256" s="19">
        <f t="shared" si="32"/>
        <v>0</v>
      </c>
      <c r="K256" s="19">
        <f t="shared" si="35"/>
        <v>0</v>
      </c>
      <c r="M256" s="23">
        <f>SUM($D$8:D256)</f>
        <v>1213903.0358609888</v>
      </c>
      <c r="N256" s="23">
        <f>SUM($F$8:F256)</f>
        <v>849999.99999998079</v>
      </c>
      <c r="O256" s="23">
        <f>SUM($E$8:E256)</f>
        <v>363903.03586100723</v>
      </c>
      <c r="P256" s="23">
        <f>SUM($H$8:H256)</f>
        <v>1173726.0416666651</v>
      </c>
      <c r="Q256" s="23">
        <f>SUM($J$8:J256)</f>
        <v>850000.00000000303</v>
      </c>
      <c r="R256" s="23">
        <f>SUM($I$8:I256)</f>
        <v>323726.04166666511</v>
      </c>
    </row>
    <row r="257" spans="3:18">
      <c r="C257" s="9">
        <f t="shared" ca="1" si="29"/>
        <v>51663</v>
      </c>
      <c r="D257" s="11">
        <f t="shared" si="33"/>
        <v>0</v>
      </c>
      <c r="E257" s="11">
        <f t="shared" si="30"/>
        <v>0</v>
      </c>
      <c r="F257" s="11">
        <f t="shared" si="27"/>
        <v>0</v>
      </c>
      <c r="G257" s="11">
        <f t="shared" si="31"/>
        <v>0</v>
      </c>
      <c r="H257" s="19">
        <f t="shared" si="28"/>
        <v>0</v>
      </c>
      <c r="I257" s="19">
        <f t="shared" si="34"/>
        <v>0</v>
      </c>
      <c r="J257" s="19">
        <f t="shared" si="32"/>
        <v>0</v>
      </c>
      <c r="K257" s="19">
        <f t="shared" si="35"/>
        <v>0</v>
      </c>
      <c r="M257" s="23">
        <f>SUM($D$8:D257)</f>
        <v>1213903.0358609888</v>
      </c>
      <c r="N257" s="23">
        <f>SUM($F$8:F257)</f>
        <v>849999.99999998079</v>
      </c>
      <c r="O257" s="23">
        <f>SUM($E$8:E257)</f>
        <v>363903.03586100723</v>
      </c>
      <c r="P257" s="23">
        <f>SUM($H$8:H257)</f>
        <v>1173726.0416666651</v>
      </c>
      <c r="Q257" s="23">
        <f>SUM($J$8:J257)</f>
        <v>850000.00000000303</v>
      </c>
      <c r="R257" s="23">
        <f>SUM($I$8:I257)</f>
        <v>323726.04166666511</v>
      </c>
    </row>
    <row r="258" spans="3:18">
      <c r="C258" s="9">
        <f t="shared" ca="1" si="29"/>
        <v>51693</v>
      </c>
      <c r="D258" s="11">
        <f t="shared" si="33"/>
        <v>0</v>
      </c>
      <c r="E258" s="11">
        <f t="shared" si="30"/>
        <v>0</v>
      </c>
      <c r="F258" s="11">
        <f t="shared" si="27"/>
        <v>0</v>
      </c>
      <c r="G258" s="11">
        <f t="shared" si="31"/>
        <v>0</v>
      </c>
      <c r="H258" s="19">
        <f t="shared" si="28"/>
        <v>0</v>
      </c>
      <c r="I258" s="19">
        <f t="shared" si="34"/>
        <v>0</v>
      </c>
      <c r="J258" s="19">
        <f t="shared" si="32"/>
        <v>0</v>
      </c>
      <c r="K258" s="19">
        <f t="shared" si="35"/>
        <v>0</v>
      </c>
      <c r="M258" s="23">
        <f>SUM($D$8:D258)</f>
        <v>1213903.0358609888</v>
      </c>
      <c r="N258" s="23">
        <f>SUM($F$8:F258)</f>
        <v>849999.99999998079</v>
      </c>
      <c r="O258" s="23">
        <f>SUM($E$8:E258)</f>
        <v>363903.03586100723</v>
      </c>
      <c r="P258" s="23">
        <f>SUM($H$8:H258)</f>
        <v>1173726.0416666651</v>
      </c>
      <c r="Q258" s="23">
        <f>SUM($J$8:J258)</f>
        <v>850000.00000000303</v>
      </c>
      <c r="R258" s="23">
        <f>SUM($I$8:I258)</f>
        <v>323726.04166666511</v>
      </c>
    </row>
    <row r="259" spans="3:18">
      <c r="C259" s="9">
        <f t="shared" ca="1" si="29"/>
        <v>51724</v>
      </c>
      <c r="D259" s="11">
        <f t="shared" si="33"/>
        <v>0</v>
      </c>
      <c r="E259" s="11">
        <f t="shared" si="30"/>
        <v>0</v>
      </c>
      <c r="F259" s="11">
        <f t="shared" si="27"/>
        <v>0</v>
      </c>
      <c r="G259" s="11">
        <f t="shared" si="31"/>
        <v>0</v>
      </c>
      <c r="H259" s="19">
        <f t="shared" si="28"/>
        <v>0</v>
      </c>
      <c r="I259" s="19">
        <f t="shared" si="34"/>
        <v>0</v>
      </c>
      <c r="J259" s="19">
        <f t="shared" si="32"/>
        <v>0</v>
      </c>
      <c r="K259" s="19">
        <f t="shared" si="35"/>
        <v>0</v>
      </c>
      <c r="M259" s="23">
        <f>SUM($D$8:D259)</f>
        <v>1213903.0358609888</v>
      </c>
      <c r="N259" s="23">
        <f>SUM($F$8:F259)</f>
        <v>849999.99999998079</v>
      </c>
      <c r="O259" s="23">
        <f>SUM($E$8:E259)</f>
        <v>363903.03586100723</v>
      </c>
      <c r="P259" s="23">
        <f>SUM($H$8:H259)</f>
        <v>1173726.0416666651</v>
      </c>
      <c r="Q259" s="23">
        <f>SUM($J$8:J259)</f>
        <v>850000.00000000303</v>
      </c>
      <c r="R259" s="23">
        <f>SUM($I$8:I259)</f>
        <v>323726.04166666511</v>
      </c>
    </row>
    <row r="260" spans="3:18">
      <c r="C260" s="9">
        <f t="shared" ca="1" si="29"/>
        <v>51755</v>
      </c>
      <c r="D260" s="11">
        <f t="shared" si="33"/>
        <v>0</v>
      </c>
      <c r="E260" s="11">
        <f t="shared" si="30"/>
        <v>0</v>
      </c>
      <c r="F260" s="11">
        <f t="shared" si="27"/>
        <v>0</v>
      </c>
      <c r="G260" s="11">
        <f t="shared" si="31"/>
        <v>0</v>
      </c>
      <c r="H260" s="19">
        <f t="shared" si="28"/>
        <v>0</v>
      </c>
      <c r="I260" s="19">
        <f t="shared" si="34"/>
        <v>0</v>
      </c>
      <c r="J260" s="19">
        <f t="shared" si="32"/>
        <v>0</v>
      </c>
      <c r="K260" s="19">
        <f t="shared" si="35"/>
        <v>0</v>
      </c>
      <c r="M260" s="23">
        <f>SUM($D$8:D260)</f>
        <v>1213903.0358609888</v>
      </c>
      <c r="N260" s="23">
        <f>SUM($F$8:F260)</f>
        <v>849999.99999998079</v>
      </c>
      <c r="O260" s="23">
        <f>SUM($E$8:E260)</f>
        <v>363903.03586100723</v>
      </c>
      <c r="P260" s="23">
        <f>SUM($H$8:H260)</f>
        <v>1173726.0416666651</v>
      </c>
      <c r="Q260" s="23">
        <f>SUM($J$8:J260)</f>
        <v>850000.00000000303</v>
      </c>
      <c r="R260" s="23">
        <f>SUM($I$8:I260)</f>
        <v>323726.04166666511</v>
      </c>
    </row>
    <row r="261" spans="3:18">
      <c r="C261" s="9">
        <f t="shared" ca="1" si="29"/>
        <v>51785</v>
      </c>
      <c r="D261" s="11">
        <f t="shared" si="33"/>
        <v>0</v>
      </c>
      <c r="E261" s="11">
        <f t="shared" si="30"/>
        <v>0</v>
      </c>
      <c r="F261" s="11">
        <f t="shared" si="27"/>
        <v>0</v>
      </c>
      <c r="G261" s="11">
        <f t="shared" si="31"/>
        <v>0</v>
      </c>
      <c r="H261" s="19">
        <f t="shared" si="28"/>
        <v>0</v>
      </c>
      <c r="I261" s="19">
        <f t="shared" si="34"/>
        <v>0</v>
      </c>
      <c r="J261" s="19">
        <f t="shared" si="32"/>
        <v>0</v>
      </c>
      <c r="K261" s="19">
        <f t="shared" si="35"/>
        <v>0</v>
      </c>
      <c r="M261" s="23">
        <f>SUM($D$8:D261)</f>
        <v>1213903.0358609888</v>
      </c>
      <c r="N261" s="23">
        <f>SUM($F$8:F261)</f>
        <v>849999.99999998079</v>
      </c>
      <c r="O261" s="23">
        <f>SUM($E$8:E261)</f>
        <v>363903.03586100723</v>
      </c>
      <c r="P261" s="23">
        <f>SUM($H$8:H261)</f>
        <v>1173726.0416666651</v>
      </c>
      <c r="Q261" s="23">
        <f>SUM($J$8:J261)</f>
        <v>850000.00000000303</v>
      </c>
      <c r="R261" s="23">
        <f>SUM($I$8:I261)</f>
        <v>323726.04166666511</v>
      </c>
    </row>
    <row r="262" spans="3:18">
      <c r="C262" s="9">
        <f t="shared" ca="1" si="29"/>
        <v>51816</v>
      </c>
      <c r="D262" s="11">
        <f t="shared" si="33"/>
        <v>0</v>
      </c>
      <c r="E262" s="11">
        <f t="shared" si="30"/>
        <v>0</v>
      </c>
      <c r="F262" s="11">
        <f t="shared" si="27"/>
        <v>0</v>
      </c>
      <c r="G262" s="11">
        <f t="shared" si="31"/>
        <v>0</v>
      </c>
      <c r="H262" s="19">
        <f t="shared" si="28"/>
        <v>0</v>
      </c>
      <c r="I262" s="19">
        <f t="shared" si="34"/>
        <v>0</v>
      </c>
      <c r="J262" s="19">
        <f t="shared" si="32"/>
        <v>0</v>
      </c>
      <c r="K262" s="19">
        <f t="shared" si="35"/>
        <v>0</v>
      </c>
      <c r="M262" s="23">
        <f>SUM($D$8:D262)</f>
        <v>1213903.0358609888</v>
      </c>
      <c r="N262" s="23">
        <f>SUM($F$8:F262)</f>
        <v>849999.99999998079</v>
      </c>
      <c r="O262" s="23">
        <f>SUM($E$8:E262)</f>
        <v>363903.03586100723</v>
      </c>
      <c r="P262" s="23">
        <f>SUM($H$8:H262)</f>
        <v>1173726.0416666651</v>
      </c>
      <c r="Q262" s="23">
        <f>SUM($J$8:J262)</f>
        <v>850000.00000000303</v>
      </c>
      <c r="R262" s="23">
        <f>SUM($I$8:I262)</f>
        <v>323726.04166666511</v>
      </c>
    </row>
    <row r="263" spans="3:18">
      <c r="C263" s="9">
        <f t="shared" ca="1" si="29"/>
        <v>51846</v>
      </c>
      <c r="D263" s="11">
        <f t="shared" si="33"/>
        <v>0</v>
      </c>
      <c r="E263" s="11">
        <f t="shared" si="30"/>
        <v>0</v>
      </c>
      <c r="F263" s="11">
        <f t="shared" si="27"/>
        <v>0</v>
      </c>
      <c r="G263" s="11">
        <f t="shared" si="31"/>
        <v>0</v>
      </c>
      <c r="H263" s="19">
        <f t="shared" si="28"/>
        <v>0</v>
      </c>
      <c r="I263" s="19">
        <f t="shared" si="34"/>
        <v>0</v>
      </c>
      <c r="J263" s="19">
        <f t="shared" si="32"/>
        <v>0</v>
      </c>
      <c r="K263" s="19">
        <f t="shared" si="35"/>
        <v>0</v>
      </c>
      <c r="M263" s="23">
        <f>SUM($D$8:D263)</f>
        <v>1213903.0358609888</v>
      </c>
      <c r="N263" s="23">
        <f>SUM($F$8:F263)</f>
        <v>849999.99999998079</v>
      </c>
      <c r="O263" s="23">
        <f>SUM($E$8:E263)</f>
        <v>363903.03586100723</v>
      </c>
      <c r="P263" s="23">
        <f>SUM($H$8:H263)</f>
        <v>1173726.0416666651</v>
      </c>
      <c r="Q263" s="23">
        <f>SUM($J$8:J263)</f>
        <v>850000.00000000303</v>
      </c>
      <c r="R263" s="23">
        <f>SUM($I$8:I263)</f>
        <v>323726.04166666511</v>
      </c>
    </row>
    <row r="264" spans="3:18">
      <c r="C264" s="9">
        <f t="shared" ca="1" si="29"/>
        <v>51877</v>
      </c>
      <c r="D264" s="11">
        <f t="shared" si="33"/>
        <v>0</v>
      </c>
      <c r="E264" s="11">
        <f t="shared" si="30"/>
        <v>0</v>
      </c>
      <c r="F264" s="11">
        <f t="shared" si="27"/>
        <v>0</v>
      </c>
      <c r="G264" s="11">
        <f t="shared" si="31"/>
        <v>0</v>
      </c>
      <c r="H264" s="19">
        <f t="shared" si="28"/>
        <v>0</v>
      </c>
      <c r="I264" s="19">
        <f t="shared" si="34"/>
        <v>0</v>
      </c>
      <c r="J264" s="19">
        <f t="shared" si="32"/>
        <v>0</v>
      </c>
      <c r="K264" s="19">
        <f t="shared" si="35"/>
        <v>0</v>
      </c>
      <c r="M264" s="23">
        <f>SUM($D$8:D264)</f>
        <v>1213903.0358609888</v>
      </c>
      <c r="N264" s="23">
        <f>SUM($F$8:F264)</f>
        <v>849999.99999998079</v>
      </c>
      <c r="O264" s="23">
        <f>SUM($E$8:E264)</f>
        <v>363903.03586100723</v>
      </c>
      <c r="P264" s="23">
        <f>SUM($H$8:H264)</f>
        <v>1173726.0416666651</v>
      </c>
      <c r="Q264" s="23">
        <f>SUM($J$8:J264)</f>
        <v>850000.00000000303</v>
      </c>
      <c r="R264" s="23">
        <f>SUM($I$8:I264)</f>
        <v>323726.04166666511</v>
      </c>
    </row>
    <row r="265" spans="3:18">
      <c r="C265" s="9">
        <f t="shared" ca="1" si="29"/>
        <v>51908</v>
      </c>
      <c r="D265" s="11">
        <f t="shared" si="33"/>
        <v>0</v>
      </c>
      <c r="E265" s="11">
        <f t="shared" si="30"/>
        <v>0</v>
      </c>
      <c r="F265" s="11">
        <f t="shared" ref="F265:F328" si="36">D265-E265</f>
        <v>0</v>
      </c>
      <c r="G265" s="11">
        <f t="shared" si="31"/>
        <v>0</v>
      </c>
      <c r="H265" s="19">
        <f t="shared" ref="H265:H328" si="37">IF(K264=0,0,$E$4/$G$4+K264*$A$4)</f>
        <v>0</v>
      </c>
      <c r="I265" s="19">
        <f t="shared" si="34"/>
        <v>0</v>
      </c>
      <c r="J265" s="19">
        <f t="shared" si="32"/>
        <v>0</v>
      </c>
      <c r="K265" s="19">
        <f t="shared" si="35"/>
        <v>0</v>
      </c>
      <c r="M265" s="23">
        <f>SUM($D$8:D265)</f>
        <v>1213903.0358609888</v>
      </c>
      <c r="N265" s="23">
        <f>SUM($F$8:F265)</f>
        <v>849999.99999998079</v>
      </c>
      <c r="O265" s="23">
        <f>SUM($E$8:E265)</f>
        <v>363903.03586100723</v>
      </c>
      <c r="P265" s="23">
        <f>SUM($H$8:H265)</f>
        <v>1173726.0416666651</v>
      </c>
      <c r="Q265" s="23">
        <f>SUM($J$8:J265)</f>
        <v>850000.00000000303</v>
      </c>
      <c r="R265" s="23">
        <f>SUM($I$8:I265)</f>
        <v>323726.04166666511</v>
      </c>
    </row>
    <row r="266" spans="3:18">
      <c r="C266" s="9">
        <f t="shared" ref="C266:C329" ca="1" si="38">EDATE(C265,1)</f>
        <v>51936</v>
      </c>
      <c r="D266" s="11">
        <f t="shared" si="33"/>
        <v>0</v>
      </c>
      <c r="E266" s="11">
        <f t="shared" ref="E266:E329" si="39">G265*$A$4</f>
        <v>0</v>
      </c>
      <c r="F266" s="11">
        <f t="shared" si="36"/>
        <v>0</v>
      </c>
      <c r="G266" s="11">
        <f t="shared" ref="G266:G329" si="40">IF( G265-F266&lt;1,0,G265-F266)</f>
        <v>0</v>
      </c>
      <c r="H266" s="19">
        <f t="shared" si="37"/>
        <v>0</v>
      </c>
      <c r="I266" s="19">
        <f t="shared" si="34"/>
        <v>0</v>
      </c>
      <c r="J266" s="19">
        <f t="shared" ref="J266:J329" si="41">IF(K265=0,0,$E$4/$G$4)</f>
        <v>0</v>
      </c>
      <c r="K266" s="19">
        <f t="shared" si="35"/>
        <v>0</v>
      </c>
      <c r="M266" s="23">
        <f>SUM($D$8:D266)</f>
        <v>1213903.0358609888</v>
      </c>
      <c r="N266" s="23">
        <f>SUM($F$8:F266)</f>
        <v>849999.99999998079</v>
      </c>
      <c r="O266" s="23">
        <f>SUM($E$8:E266)</f>
        <v>363903.03586100723</v>
      </c>
      <c r="P266" s="23">
        <f>SUM($H$8:H266)</f>
        <v>1173726.0416666651</v>
      </c>
      <c r="Q266" s="23">
        <f>SUM($J$8:J266)</f>
        <v>850000.00000000303</v>
      </c>
      <c r="R266" s="23">
        <f>SUM($I$8:I266)</f>
        <v>323726.04166666511</v>
      </c>
    </row>
    <row r="267" spans="3:18">
      <c r="C267" s="9">
        <f t="shared" ca="1" si="38"/>
        <v>51967</v>
      </c>
      <c r="D267" s="11">
        <f t="shared" ref="D267:D330" si="42">IF(G266=0,0,$D$8)</f>
        <v>0</v>
      </c>
      <c r="E267" s="11">
        <f t="shared" si="39"/>
        <v>0</v>
      </c>
      <c r="F267" s="11">
        <f t="shared" si="36"/>
        <v>0</v>
      </c>
      <c r="G267" s="11">
        <f t="shared" si="40"/>
        <v>0</v>
      </c>
      <c r="H267" s="19">
        <f t="shared" si="37"/>
        <v>0</v>
      </c>
      <c r="I267" s="19">
        <f t="shared" ref="I267:I330" si="43">K266*$A$4</f>
        <v>0</v>
      </c>
      <c r="J267" s="19">
        <f t="shared" si="41"/>
        <v>0</v>
      </c>
      <c r="K267" s="19">
        <f t="shared" ref="K267:K330" si="44">IF(K266-J267&lt;1,0,K266-J267)</f>
        <v>0</v>
      </c>
      <c r="M267" s="23">
        <f>SUM($D$8:D267)</f>
        <v>1213903.0358609888</v>
      </c>
      <c r="N267" s="23">
        <f>SUM($F$8:F267)</f>
        <v>849999.99999998079</v>
      </c>
      <c r="O267" s="23">
        <f>SUM($E$8:E267)</f>
        <v>363903.03586100723</v>
      </c>
      <c r="P267" s="23">
        <f>SUM($H$8:H267)</f>
        <v>1173726.0416666651</v>
      </c>
      <c r="Q267" s="23">
        <f>SUM($J$8:J267)</f>
        <v>850000.00000000303</v>
      </c>
      <c r="R267" s="23">
        <f>SUM($I$8:I267)</f>
        <v>323726.04166666511</v>
      </c>
    </row>
    <row r="268" spans="3:18">
      <c r="C268" s="9">
        <f t="shared" ca="1" si="38"/>
        <v>51997</v>
      </c>
      <c r="D268" s="11">
        <f t="shared" si="42"/>
        <v>0</v>
      </c>
      <c r="E268" s="11">
        <f t="shared" si="39"/>
        <v>0</v>
      </c>
      <c r="F268" s="11">
        <f t="shared" si="36"/>
        <v>0</v>
      </c>
      <c r="G268" s="11">
        <f t="shared" si="40"/>
        <v>0</v>
      </c>
      <c r="H268" s="19">
        <f t="shared" si="37"/>
        <v>0</v>
      </c>
      <c r="I268" s="19">
        <f t="shared" si="43"/>
        <v>0</v>
      </c>
      <c r="J268" s="19">
        <f t="shared" si="41"/>
        <v>0</v>
      </c>
      <c r="K268" s="19">
        <f t="shared" si="44"/>
        <v>0</v>
      </c>
      <c r="M268" s="23">
        <f>SUM($D$8:D268)</f>
        <v>1213903.0358609888</v>
      </c>
      <c r="N268" s="23">
        <f>SUM($F$8:F268)</f>
        <v>849999.99999998079</v>
      </c>
      <c r="O268" s="23">
        <f>SUM($E$8:E268)</f>
        <v>363903.03586100723</v>
      </c>
      <c r="P268" s="23">
        <f>SUM($H$8:H268)</f>
        <v>1173726.0416666651</v>
      </c>
      <c r="Q268" s="23">
        <f>SUM($J$8:J268)</f>
        <v>850000.00000000303</v>
      </c>
      <c r="R268" s="23">
        <f>SUM($I$8:I268)</f>
        <v>323726.04166666511</v>
      </c>
    </row>
    <row r="269" spans="3:18">
      <c r="C269" s="9">
        <f t="shared" ca="1" si="38"/>
        <v>52028</v>
      </c>
      <c r="D269" s="11">
        <f t="shared" si="42"/>
        <v>0</v>
      </c>
      <c r="E269" s="11">
        <f t="shared" si="39"/>
        <v>0</v>
      </c>
      <c r="F269" s="11">
        <f t="shared" si="36"/>
        <v>0</v>
      </c>
      <c r="G269" s="11">
        <f t="shared" si="40"/>
        <v>0</v>
      </c>
      <c r="H269" s="19">
        <f t="shared" si="37"/>
        <v>0</v>
      </c>
      <c r="I269" s="19">
        <f t="shared" si="43"/>
        <v>0</v>
      </c>
      <c r="J269" s="19">
        <f t="shared" si="41"/>
        <v>0</v>
      </c>
      <c r="K269" s="19">
        <f t="shared" si="44"/>
        <v>0</v>
      </c>
      <c r="M269" s="23">
        <f>SUM($D$8:D269)</f>
        <v>1213903.0358609888</v>
      </c>
      <c r="N269" s="23">
        <f>SUM($F$8:F269)</f>
        <v>849999.99999998079</v>
      </c>
      <c r="O269" s="23">
        <f>SUM($E$8:E269)</f>
        <v>363903.03586100723</v>
      </c>
      <c r="P269" s="23">
        <f>SUM($H$8:H269)</f>
        <v>1173726.0416666651</v>
      </c>
      <c r="Q269" s="23">
        <f>SUM($J$8:J269)</f>
        <v>850000.00000000303</v>
      </c>
      <c r="R269" s="23">
        <f>SUM($I$8:I269)</f>
        <v>323726.04166666511</v>
      </c>
    </row>
    <row r="270" spans="3:18">
      <c r="C270" s="9">
        <f t="shared" ca="1" si="38"/>
        <v>52058</v>
      </c>
      <c r="D270" s="11">
        <f t="shared" si="42"/>
        <v>0</v>
      </c>
      <c r="E270" s="11">
        <f t="shared" si="39"/>
        <v>0</v>
      </c>
      <c r="F270" s="11">
        <f t="shared" si="36"/>
        <v>0</v>
      </c>
      <c r="G270" s="11">
        <f t="shared" si="40"/>
        <v>0</v>
      </c>
      <c r="H270" s="19">
        <f t="shared" si="37"/>
        <v>0</v>
      </c>
      <c r="I270" s="19">
        <f t="shared" si="43"/>
        <v>0</v>
      </c>
      <c r="J270" s="19">
        <f t="shared" si="41"/>
        <v>0</v>
      </c>
      <c r="K270" s="19">
        <f t="shared" si="44"/>
        <v>0</v>
      </c>
      <c r="M270" s="23">
        <f>SUM($D$8:D270)</f>
        <v>1213903.0358609888</v>
      </c>
      <c r="N270" s="23">
        <f>SUM($F$8:F270)</f>
        <v>849999.99999998079</v>
      </c>
      <c r="O270" s="23">
        <f>SUM($E$8:E270)</f>
        <v>363903.03586100723</v>
      </c>
      <c r="P270" s="23">
        <f>SUM($H$8:H270)</f>
        <v>1173726.0416666651</v>
      </c>
      <c r="Q270" s="23">
        <f>SUM($J$8:J270)</f>
        <v>850000.00000000303</v>
      </c>
      <c r="R270" s="23">
        <f>SUM($I$8:I270)</f>
        <v>323726.04166666511</v>
      </c>
    </row>
    <row r="271" spans="3:18">
      <c r="C271" s="9">
        <f t="shared" ca="1" si="38"/>
        <v>52089</v>
      </c>
      <c r="D271" s="11">
        <f t="shared" si="42"/>
        <v>0</v>
      </c>
      <c r="E271" s="11">
        <f t="shared" si="39"/>
        <v>0</v>
      </c>
      <c r="F271" s="11">
        <f t="shared" si="36"/>
        <v>0</v>
      </c>
      <c r="G271" s="11">
        <f t="shared" si="40"/>
        <v>0</v>
      </c>
      <c r="H271" s="19">
        <f t="shared" si="37"/>
        <v>0</v>
      </c>
      <c r="I271" s="19">
        <f t="shared" si="43"/>
        <v>0</v>
      </c>
      <c r="J271" s="19">
        <f t="shared" si="41"/>
        <v>0</v>
      </c>
      <c r="K271" s="19">
        <f t="shared" si="44"/>
        <v>0</v>
      </c>
      <c r="M271" s="23">
        <f>SUM($D$8:D271)</f>
        <v>1213903.0358609888</v>
      </c>
      <c r="N271" s="23">
        <f>SUM($F$8:F271)</f>
        <v>849999.99999998079</v>
      </c>
      <c r="O271" s="23">
        <f>SUM($E$8:E271)</f>
        <v>363903.03586100723</v>
      </c>
      <c r="P271" s="23">
        <f>SUM($H$8:H271)</f>
        <v>1173726.0416666651</v>
      </c>
      <c r="Q271" s="23">
        <f>SUM($J$8:J271)</f>
        <v>850000.00000000303</v>
      </c>
      <c r="R271" s="23">
        <f>SUM($I$8:I271)</f>
        <v>323726.04166666511</v>
      </c>
    </row>
    <row r="272" spans="3:18">
      <c r="C272" s="9">
        <f t="shared" ca="1" si="38"/>
        <v>52120</v>
      </c>
      <c r="D272" s="11">
        <f t="shared" si="42"/>
        <v>0</v>
      </c>
      <c r="E272" s="11">
        <f t="shared" si="39"/>
        <v>0</v>
      </c>
      <c r="F272" s="11">
        <f t="shared" si="36"/>
        <v>0</v>
      </c>
      <c r="G272" s="11">
        <f t="shared" si="40"/>
        <v>0</v>
      </c>
      <c r="H272" s="19">
        <f t="shared" si="37"/>
        <v>0</v>
      </c>
      <c r="I272" s="19">
        <f t="shared" si="43"/>
        <v>0</v>
      </c>
      <c r="J272" s="19">
        <f t="shared" si="41"/>
        <v>0</v>
      </c>
      <c r="K272" s="19">
        <f t="shared" si="44"/>
        <v>0</v>
      </c>
      <c r="M272" s="23">
        <f>SUM($D$8:D272)</f>
        <v>1213903.0358609888</v>
      </c>
      <c r="N272" s="23">
        <f>SUM($F$8:F272)</f>
        <v>849999.99999998079</v>
      </c>
      <c r="O272" s="23">
        <f>SUM($E$8:E272)</f>
        <v>363903.03586100723</v>
      </c>
      <c r="P272" s="23">
        <f>SUM($H$8:H272)</f>
        <v>1173726.0416666651</v>
      </c>
      <c r="Q272" s="23">
        <f>SUM($J$8:J272)</f>
        <v>850000.00000000303</v>
      </c>
      <c r="R272" s="23">
        <f>SUM($I$8:I272)</f>
        <v>323726.04166666511</v>
      </c>
    </row>
    <row r="273" spans="3:18">
      <c r="C273" s="9">
        <f t="shared" ca="1" si="38"/>
        <v>52150</v>
      </c>
      <c r="D273" s="11">
        <f t="shared" si="42"/>
        <v>0</v>
      </c>
      <c r="E273" s="11">
        <f t="shared" si="39"/>
        <v>0</v>
      </c>
      <c r="F273" s="11">
        <f t="shared" si="36"/>
        <v>0</v>
      </c>
      <c r="G273" s="11">
        <f t="shared" si="40"/>
        <v>0</v>
      </c>
      <c r="H273" s="19">
        <f t="shared" si="37"/>
        <v>0</v>
      </c>
      <c r="I273" s="19">
        <f t="shared" si="43"/>
        <v>0</v>
      </c>
      <c r="J273" s="19">
        <f t="shared" si="41"/>
        <v>0</v>
      </c>
      <c r="K273" s="19">
        <f t="shared" si="44"/>
        <v>0</v>
      </c>
      <c r="M273" s="23">
        <f>SUM($D$8:D273)</f>
        <v>1213903.0358609888</v>
      </c>
      <c r="N273" s="23">
        <f>SUM($F$8:F273)</f>
        <v>849999.99999998079</v>
      </c>
      <c r="O273" s="23">
        <f>SUM($E$8:E273)</f>
        <v>363903.03586100723</v>
      </c>
      <c r="P273" s="23">
        <f>SUM($H$8:H273)</f>
        <v>1173726.0416666651</v>
      </c>
      <c r="Q273" s="23">
        <f>SUM($J$8:J273)</f>
        <v>850000.00000000303</v>
      </c>
      <c r="R273" s="23">
        <f>SUM($I$8:I273)</f>
        <v>323726.04166666511</v>
      </c>
    </row>
    <row r="274" spans="3:18">
      <c r="C274" s="9">
        <f t="shared" ca="1" si="38"/>
        <v>52181</v>
      </c>
      <c r="D274" s="11">
        <f t="shared" si="42"/>
        <v>0</v>
      </c>
      <c r="E274" s="11">
        <f t="shared" si="39"/>
        <v>0</v>
      </c>
      <c r="F274" s="11">
        <f t="shared" si="36"/>
        <v>0</v>
      </c>
      <c r="G274" s="11">
        <f t="shared" si="40"/>
        <v>0</v>
      </c>
      <c r="H274" s="19">
        <f t="shared" si="37"/>
        <v>0</v>
      </c>
      <c r="I274" s="19">
        <f t="shared" si="43"/>
        <v>0</v>
      </c>
      <c r="J274" s="19">
        <f t="shared" si="41"/>
        <v>0</v>
      </c>
      <c r="K274" s="19">
        <f t="shared" si="44"/>
        <v>0</v>
      </c>
      <c r="M274" s="23">
        <f>SUM($D$8:D274)</f>
        <v>1213903.0358609888</v>
      </c>
      <c r="N274" s="23">
        <f>SUM($F$8:F274)</f>
        <v>849999.99999998079</v>
      </c>
      <c r="O274" s="23">
        <f>SUM($E$8:E274)</f>
        <v>363903.03586100723</v>
      </c>
      <c r="P274" s="23">
        <f>SUM($H$8:H274)</f>
        <v>1173726.0416666651</v>
      </c>
      <c r="Q274" s="23">
        <f>SUM($J$8:J274)</f>
        <v>850000.00000000303</v>
      </c>
      <c r="R274" s="23">
        <f>SUM($I$8:I274)</f>
        <v>323726.04166666511</v>
      </c>
    </row>
    <row r="275" spans="3:18">
      <c r="C275" s="9">
        <f t="shared" ca="1" si="38"/>
        <v>52211</v>
      </c>
      <c r="D275" s="11">
        <f t="shared" si="42"/>
        <v>0</v>
      </c>
      <c r="E275" s="11">
        <f t="shared" si="39"/>
        <v>0</v>
      </c>
      <c r="F275" s="11">
        <f t="shared" si="36"/>
        <v>0</v>
      </c>
      <c r="G275" s="11">
        <f t="shared" si="40"/>
        <v>0</v>
      </c>
      <c r="H275" s="19">
        <f t="shared" si="37"/>
        <v>0</v>
      </c>
      <c r="I275" s="19">
        <f t="shared" si="43"/>
        <v>0</v>
      </c>
      <c r="J275" s="19">
        <f t="shared" si="41"/>
        <v>0</v>
      </c>
      <c r="K275" s="19">
        <f t="shared" si="44"/>
        <v>0</v>
      </c>
      <c r="M275" s="23">
        <f>SUM($D$8:D275)</f>
        <v>1213903.0358609888</v>
      </c>
      <c r="N275" s="23">
        <f>SUM($F$8:F275)</f>
        <v>849999.99999998079</v>
      </c>
      <c r="O275" s="23">
        <f>SUM($E$8:E275)</f>
        <v>363903.03586100723</v>
      </c>
      <c r="P275" s="23">
        <f>SUM($H$8:H275)</f>
        <v>1173726.0416666651</v>
      </c>
      <c r="Q275" s="23">
        <f>SUM($J$8:J275)</f>
        <v>850000.00000000303</v>
      </c>
      <c r="R275" s="23">
        <f>SUM($I$8:I275)</f>
        <v>323726.04166666511</v>
      </c>
    </row>
    <row r="276" spans="3:18">
      <c r="C276" s="9">
        <f t="shared" ca="1" si="38"/>
        <v>52242</v>
      </c>
      <c r="D276" s="11">
        <f t="shared" si="42"/>
        <v>0</v>
      </c>
      <c r="E276" s="11">
        <f t="shared" si="39"/>
        <v>0</v>
      </c>
      <c r="F276" s="11">
        <f t="shared" si="36"/>
        <v>0</v>
      </c>
      <c r="G276" s="11">
        <f t="shared" si="40"/>
        <v>0</v>
      </c>
      <c r="H276" s="19">
        <f t="shared" si="37"/>
        <v>0</v>
      </c>
      <c r="I276" s="19">
        <f t="shared" si="43"/>
        <v>0</v>
      </c>
      <c r="J276" s="19">
        <f t="shared" si="41"/>
        <v>0</v>
      </c>
      <c r="K276" s="19">
        <f t="shared" si="44"/>
        <v>0</v>
      </c>
      <c r="M276" s="23">
        <f>SUM($D$8:D276)</f>
        <v>1213903.0358609888</v>
      </c>
      <c r="N276" s="23">
        <f>SUM($F$8:F276)</f>
        <v>849999.99999998079</v>
      </c>
      <c r="O276" s="23">
        <f>SUM($E$8:E276)</f>
        <v>363903.03586100723</v>
      </c>
      <c r="P276" s="23">
        <f>SUM($H$8:H276)</f>
        <v>1173726.0416666651</v>
      </c>
      <c r="Q276" s="23">
        <f>SUM($J$8:J276)</f>
        <v>850000.00000000303</v>
      </c>
      <c r="R276" s="23">
        <f>SUM($I$8:I276)</f>
        <v>323726.04166666511</v>
      </c>
    </row>
    <row r="277" spans="3:18">
      <c r="C277" s="9">
        <f t="shared" ca="1" si="38"/>
        <v>52273</v>
      </c>
      <c r="D277" s="11">
        <f t="shared" si="42"/>
        <v>0</v>
      </c>
      <c r="E277" s="11">
        <f t="shared" si="39"/>
        <v>0</v>
      </c>
      <c r="F277" s="11">
        <f t="shared" si="36"/>
        <v>0</v>
      </c>
      <c r="G277" s="11">
        <f t="shared" si="40"/>
        <v>0</v>
      </c>
      <c r="H277" s="19">
        <f t="shared" si="37"/>
        <v>0</v>
      </c>
      <c r="I277" s="19">
        <f t="shared" si="43"/>
        <v>0</v>
      </c>
      <c r="J277" s="19">
        <f t="shared" si="41"/>
        <v>0</v>
      </c>
      <c r="K277" s="19">
        <f t="shared" si="44"/>
        <v>0</v>
      </c>
      <c r="M277" s="23">
        <f>SUM($D$8:D277)</f>
        <v>1213903.0358609888</v>
      </c>
      <c r="N277" s="23">
        <f>SUM($F$8:F277)</f>
        <v>849999.99999998079</v>
      </c>
      <c r="O277" s="23">
        <f>SUM($E$8:E277)</f>
        <v>363903.03586100723</v>
      </c>
      <c r="P277" s="23">
        <f>SUM($H$8:H277)</f>
        <v>1173726.0416666651</v>
      </c>
      <c r="Q277" s="23">
        <f>SUM($J$8:J277)</f>
        <v>850000.00000000303</v>
      </c>
      <c r="R277" s="23">
        <f>SUM($I$8:I277)</f>
        <v>323726.04166666511</v>
      </c>
    </row>
    <row r="278" spans="3:18">
      <c r="C278" s="9">
        <f t="shared" ca="1" si="38"/>
        <v>52301</v>
      </c>
      <c r="D278" s="11">
        <f t="shared" si="42"/>
        <v>0</v>
      </c>
      <c r="E278" s="11">
        <f t="shared" si="39"/>
        <v>0</v>
      </c>
      <c r="F278" s="11">
        <f t="shared" si="36"/>
        <v>0</v>
      </c>
      <c r="G278" s="11">
        <f t="shared" si="40"/>
        <v>0</v>
      </c>
      <c r="H278" s="19">
        <f t="shared" si="37"/>
        <v>0</v>
      </c>
      <c r="I278" s="19">
        <f t="shared" si="43"/>
        <v>0</v>
      </c>
      <c r="J278" s="19">
        <f t="shared" si="41"/>
        <v>0</v>
      </c>
      <c r="K278" s="19">
        <f t="shared" si="44"/>
        <v>0</v>
      </c>
      <c r="M278" s="23">
        <f>SUM($D$8:D278)</f>
        <v>1213903.0358609888</v>
      </c>
      <c r="N278" s="23">
        <f>SUM($F$8:F278)</f>
        <v>849999.99999998079</v>
      </c>
      <c r="O278" s="23">
        <f>SUM($E$8:E278)</f>
        <v>363903.03586100723</v>
      </c>
      <c r="P278" s="23">
        <f>SUM($H$8:H278)</f>
        <v>1173726.0416666651</v>
      </c>
      <c r="Q278" s="23">
        <f>SUM($J$8:J278)</f>
        <v>850000.00000000303</v>
      </c>
      <c r="R278" s="23">
        <f>SUM($I$8:I278)</f>
        <v>323726.04166666511</v>
      </c>
    </row>
    <row r="279" spans="3:18">
      <c r="C279" s="9">
        <f t="shared" ca="1" si="38"/>
        <v>52332</v>
      </c>
      <c r="D279" s="11">
        <f t="shared" si="42"/>
        <v>0</v>
      </c>
      <c r="E279" s="11">
        <f t="shared" si="39"/>
        <v>0</v>
      </c>
      <c r="F279" s="11">
        <f t="shared" si="36"/>
        <v>0</v>
      </c>
      <c r="G279" s="11">
        <f t="shared" si="40"/>
        <v>0</v>
      </c>
      <c r="H279" s="19">
        <f t="shared" si="37"/>
        <v>0</v>
      </c>
      <c r="I279" s="19">
        <f t="shared" si="43"/>
        <v>0</v>
      </c>
      <c r="J279" s="19">
        <f t="shared" si="41"/>
        <v>0</v>
      </c>
      <c r="K279" s="19">
        <f t="shared" si="44"/>
        <v>0</v>
      </c>
      <c r="M279" s="23">
        <f>SUM($D$8:D279)</f>
        <v>1213903.0358609888</v>
      </c>
      <c r="N279" s="23">
        <f>SUM($F$8:F279)</f>
        <v>849999.99999998079</v>
      </c>
      <c r="O279" s="23">
        <f>SUM($E$8:E279)</f>
        <v>363903.03586100723</v>
      </c>
      <c r="P279" s="23">
        <f>SUM($H$8:H279)</f>
        <v>1173726.0416666651</v>
      </c>
      <c r="Q279" s="23">
        <f>SUM($J$8:J279)</f>
        <v>850000.00000000303</v>
      </c>
      <c r="R279" s="23">
        <f>SUM($I$8:I279)</f>
        <v>323726.04166666511</v>
      </c>
    </row>
    <row r="280" spans="3:18">
      <c r="C280" s="9">
        <f t="shared" ca="1" si="38"/>
        <v>52362</v>
      </c>
      <c r="D280" s="11">
        <f t="shared" si="42"/>
        <v>0</v>
      </c>
      <c r="E280" s="11">
        <f t="shared" si="39"/>
        <v>0</v>
      </c>
      <c r="F280" s="11">
        <f t="shared" si="36"/>
        <v>0</v>
      </c>
      <c r="G280" s="11">
        <f t="shared" si="40"/>
        <v>0</v>
      </c>
      <c r="H280" s="19">
        <f t="shared" si="37"/>
        <v>0</v>
      </c>
      <c r="I280" s="19">
        <f t="shared" si="43"/>
        <v>0</v>
      </c>
      <c r="J280" s="19">
        <f t="shared" si="41"/>
        <v>0</v>
      </c>
      <c r="K280" s="19">
        <f t="shared" si="44"/>
        <v>0</v>
      </c>
      <c r="M280" s="23">
        <f>SUM($D$8:D280)</f>
        <v>1213903.0358609888</v>
      </c>
      <c r="N280" s="23">
        <f>SUM($F$8:F280)</f>
        <v>849999.99999998079</v>
      </c>
      <c r="O280" s="23">
        <f>SUM($E$8:E280)</f>
        <v>363903.03586100723</v>
      </c>
      <c r="P280" s="23">
        <f>SUM($H$8:H280)</f>
        <v>1173726.0416666651</v>
      </c>
      <c r="Q280" s="23">
        <f>SUM($J$8:J280)</f>
        <v>850000.00000000303</v>
      </c>
      <c r="R280" s="23">
        <f>SUM($I$8:I280)</f>
        <v>323726.04166666511</v>
      </c>
    </row>
    <row r="281" spans="3:18">
      <c r="C281" s="9">
        <f t="shared" ca="1" si="38"/>
        <v>52393</v>
      </c>
      <c r="D281" s="11">
        <f t="shared" si="42"/>
        <v>0</v>
      </c>
      <c r="E281" s="11">
        <f t="shared" si="39"/>
        <v>0</v>
      </c>
      <c r="F281" s="11">
        <f t="shared" si="36"/>
        <v>0</v>
      </c>
      <c r="G281" s="11">
        <f t="shared" si="40"/>
        <v>0</v>
      </c>
      <c r="H281" s="19">
        <f t="shared" si="37"/>
        <v>0</v>
      </c>
      <c r="I281" s="19">
        <f t="shared" si="43"/>
        <v>0</v>
      </c>
      <c r="J281" s="19">
        <f t="shared" si="41"/>
        <v>0</v>
      </c>
      <c r="K281" s="19">
        <f t="shared" si="44"/>
        <v>0</v>
      </c>
      <c r="M281" s="23">
        <f>SUM($D$8:D281)</f>
        <v>1213903.0358609888</v>
      </c>
      <c r="N281" s="23">
        <f>SUM($F$8:F281)</f>
        <v>849999.99999998079</v>
      </c>
      <c r="O281" s="23">
        <f>SUM($E$8:E281)</f>
        <v>363903.03586100723</v>
      </c>
      <c r="P281" s="23">
        <f>SUM($H$8:H281)</f>
        <v>1173726.0416666651</v>
      </c>
      <c r="Q281" s="23">
        <f>SUM($J$8:J281)</f>
        <v>850000.00000000303</v>
      </c>
      <c r="R281" s="23">
        <f>SUM($I$8:I281)</f>
        <v>323726.04166666511</v>
      </c>
    </row>
    <row r="282" spans="3:18">
      <c r="C282" s="9">
        <f t="shared" ca="1" si="38"/>
        <v>52423</v>
      </c>
      <c r="D282" s="11">
        <f t="shared" si="42"/>
        <v>0</v>
      </c>
      <c r="E282" s="11">
        <f t="shared" si="39"/>
        <v>0</v>
      </c>
      <c r="F282" s="11">
        <f t="shared" si="36"/>
        <v>0</v>
      </c>
      <c r="G282" s="11">
        <f t="shared" si="40"/>
        <v>0</v>
      </c>
      <c r="H282" s="19">
        <f t="shared" si="37"/>
        <v>0</v>
      </c>
      <c r="I282" s="19">
        <f t="shared" si="43"/>
        <v>0</v>
      </c>
      <c r="J282" s="19">
        <f t="shared" si="41"/>
        <v>0</v>
      </c>
      <c r="K282" s="19">
        <f t="shared" si="44"/>
        <v>0</v>
      </c>
      <c r="M282" s="23">
        <f>SUM($D$8:D282)</f>
        <v>1213903.0358609888</v>
      </c>
      <c r="N282" s="23">
        <f>SUM($F$8:F282)</f>
        <v>849999.99999998079</v>
      </c>
      <c r="O282" s="23">
        <f>SUM($E$8:E282)</f>
        <v>363903.03586100723</v>
      </c>
      <c r="P282" s="23">
        <f>SUM($H$8:H282)</f>
        <v>1173726.0416666651</v>
      </c>
      <c r="Q282" s="23">
        <f>SUM($J$8:J282)</f>
        <v>850000.00000000303</v>
      </c>
      <c r="R282" s="23">
        <f>SUM($I$8:I282)</f>
        <v>323726.04166666511</v>
      </c>
    </row>
    <row r="283" spans="3:18">
      <c r="C283" s="9">
        <f t="shared" ca="1" si="38"/>
        <v>52454</v>
      </c>
      <c r="D283" s="11">
        <f t="shared" si="42"/>
        <v>0</v>
      </c>
      <c r="E283" s="11">
        <f t="shared" si="39"/>
        <v>0</v>
      </c>
      <c r="F283" s="11">
        <f t="shared" si="36"/>
        <v>0</v>
      </c>
      <c r="G283" s="11">
        <f t="shared" si="40"/>
        <v>0</v>
      </c>
      <c r="H283" s="19">
        <f t="shared" si="37"/>
        <v>0</v>
      </c>
      <c r="I283" s="19">
        <f t="shared" si="43"/>
        <v>0</v>
      </c>
      <c r="J283" s="19">
        <f t="shared" si="41"/>
        <v>0</v>
      </c>
      <c r="K283" s="19">
        <f t="shared" si="44"/>
        <v>0</v>
      </c>
      <c r="M283" s="23">
        <f>SUM($D$8:D283)</f>
        <v>1213903.0358609888</v>
      </c>
      <c r="N283" s="23">
        <f>SUM($F$8:F283)</f>
        <v>849999.99999998079</v>
      </c>
      <c r="O283" s="23">
        <f>SUM($E$8:E283)</f>
        <v>363903.03586100723</v>
      </c>
      <c r="P283" s="23">
        <f>SUM($H$8:H283)</f>
        <v>1173726.0416666651</v>
      </c>
      <c r="Q283" s="23">
        <f>SUM($J$8:J283)</f>
        <v>850000.00000000303</v>
      </c>
      <c r="R283" s="23">
        <f>SUM($I$8:I283)</f>
        <v>323726.04166666511</v>
      </c>
    </row>
    <row r="284" spans="3:18">
      <c r="C284" s="9">
        <f t="shared" ca="1" si="38"/>
        <v>52485</v>
      </c>
      <c r="D284" s="11">
        <f t="shared" si="42"/>
        <v>0</v>
      </c>
      <c r="E284" s="11">
        <f t="shared" si="39"/>
        <v>0</v>
      </c>
      <c r="F284" s="11">
        <f t="shared" si="36"/>
        <v>0</v>
      </c>
      <c r="G284" s="11">
        <f t="shared" si="40"/>
        <v>0</v>
      </c>
      <c r="H284" s="19">
        <f t="shared" si="37"/>
        <v>0</v>
      </c>
      <c r="I284" s="19">
        <f t="shared" si="43"/>
        <v>0</v>
      </c>
      <c r="J284" s="19">
        <f t="shared" si="41"/>
        <v>0</v>
      </c>
      <c r="K284" s="19">
        <f t="shared" si="44"/>
        <v>0</v>
      </c>
      <c r="M284" s="23">
        <f>SUM($D$8:D284)</f>
        <v>1213903.0358609888</v>
      </c>
      <c r="N284" s="23">
        <f>SUM($F$8:F284)</f>
        <v>849999.99999998079</v>
      </c>
      <c r="O284" s="23">
        <f>SUM($E$8:E284)</f>
        <v>363903.03586100723</v>
      </c>
      <c r="P284" s="23">
        <f>SUM($H$8:H284)</f>
        <v>1173726.0416666651</v>
      </c>
      <c r="Q284" s="23">
        <f>SUM($J$8:J284)</f>
        <v>850000.00000000303</v>
      </c>
      <c r="R284" s="23">
        <f>SUM($I$8:I284)</f>
        <v>323726.04166666511</v>
      </c>
    </row>
    <row r="285" spans="3:18">
      <c r="C285" s="9">
        <f t="shared" ca="1" si="38"/>
        <v>52515</v>
      </c>
      <c r="D285" s="11">
        <f t="shared" si="42"/>
        <v>0</v>
      </c>
      <c r="E285" s="11">
        <f t="shared" si="39"/>
        <v>0</v>
      </c>
      <c r="F285" s="11">
        <f t="shared" si="36"/>
        <v>0</v>
      </c>
      <c r="G285" s="11">
        <f t="shared" si="40"/>
        <v>0</v>
      </c>
      <c r="H285" s="19">
        <f t="shared" si="37"/>
        <v>0</v>
      </c>
      <c r="I285" s="19">
        <f t="shared" si="43"/>
        <v>0</v>
      </c>
      <c r="J285" s="19">
        <f t="shared" si="41"/>
        <v>0</v>
      </c>
      <c r="K285" s="19">
        <f t="shared" si="44"/>
        <v>0</v>
      </c>
      <c r="M285" s="23">
        <f>SUM($D$8:D285)</f>
        <v>1213903.0358609888</v>
      </c>
      <c r="N285" s="23">
        <f>SUM($F$8:F285)</f>
        <v>849999.99999998079</v>
      </c>
      <c r="O285" s="23">
        <f>SUM($E$8:E285)</f>
        <v>363903.03586100723</v>
      </c>
      <c r="P285" s="23">
        <f>SUM($H$8:H285)</f>
        <v>1173726.0416666651</v>
      </c>
      <c r="Q285" s="23">
        <f>SUM($J$8:J285)</f>
        <v>850000.00000000303</v>
      </c>
      <c r="R285" s="23">
        <f>SUM($I$8:I285)</f>
        <v>323726.04166666511</v>
      </c>
    </row>
    <row r="286" spans="3:18">
      <c r="C286" s="9">
        <f t="shared" ca="1" si="38"/>
        <v>52546</v>
      </c>
      <c r="D286" s="11">
        <f t="shared" si="42"/>
        <v>0</v>
      </c>
      <c r="E286" s="11">
        <f t="shared" si="39"/>
        <v>0</v>
      </c>
      <c r="F286" s="11">
        <f t="shared" si="36"/>
        <v>0</v>
      </c>
      <c r="G286" s="11">
        <f t="shared" si="40"/>
        <v>0</v>
      </c>
      <c r="H286" s="19">
        <f t="shared" si="37"/>
        <v>0</v>
      </c>
      <c r="I286" s="19">
        <f t="shared" si="43"/>
        <v>0</v>
      </c>
      <c r="J286" s="19">
        <f t="shared" si="41"/>
        <v>0</v>
      </c>
      <c r="K286" s="19">
        <f t="shared" si="44"/>
        <v>0</v>
      </c>
      <c r="M286" s="23">
        <f>SUM($D$8:D286)</f>
        <v>1213903.0358609888</v>
      </c>
      <c r="N286" s="23">
        <f>SUM($F$8:F286)</f>
        <v>849999.99999998079</v>
      </c>
      <c r="O286" s="23">
        <f>SUM($E$8:E286)</f>
        <v>363903.03586100723</v>
      </c>
      <c r="P286" s="23">
        <f>SUM($H$8:H286)</f>
        <v>1173726.0416666651</v>
      </c>
      <c r="Q286" s="23">
        <f>SUM($J$8:J286)</f>
        <v>850000.00000000303</v>
      </c>
      <c r="R286" s="23">
        <f>SUM($I$8:I286)</f>
        <v>323726.04166666511</v>
      </c>
    </row>
    <row r="287" spans="3:18">
      <c r="C287" s="9">
        <f t="shared" ca="1" si="38"/>
        <v>52576</v>
      </c>
      <c r="D287" s="11">
        <f t="shared" si="42"/>
        <v>0</v>
      </c>
      <c r="E287" s="11">
        <f t="shared" si="39"/>
        <v>0</v>
      </c>
      <c r="F287" s="11">
        <f t="shared" si="36"/>
        <v>0</v>
      </c>
      <c r="G287" s="11">
        <f t="shared" si="40"/>
        <v>0</v>
      </c>
      <c r="H287" s="19">
        <f t="shared" si="37"/>
        <v>0</v>
      </c>
      <c r="I287" s="19">
        <f t="shared" si="43"/>
        <v>0</v>
      </c>
      <c r="J287" s="19">
        <f t="shared" si="41"/>
        <v>0</v>
      </c>
      <c r="K287" s="19">
        <f t="shared" si="44"/>
        <v>0</v>
      </c>
      <c r="M287" s="23">
        <f>SUM($D$8:D287)</f>
        <v>1213903.0358609888</v>
      </c>
      <c r="N287" s="23">
        <f>SUM($F$8:F287)</f>
        <v>849999.99999998079</v>
      </c>
      <c r="O287" s="23">
        <f>SUM($E$8:E287)</f>
        <v>363903.03586100723</v>
      </c>
      <c r="P287" s="23">
        <f>SUM($H$8:H287)</f>
        <v>1173726.0416666651</v>
      </c>
      <c r="Q287" s="23">
        <f>SUM($J$8:J287)</f>
        <v>850000.00000000303</v>
      </c>
      <c r="R287" s="23">
        <f>SUM($I$8:I287)</f>
        <v>323726.04166666511</v>
      </c>
    </row>
    <row r="288" spans="3:18">
      <c r="C288" s="9">
        <f t="shared" ca="1" si="38"/>
        <v>52607</v>
      </c>
      <c r="D288" s="11">
        <f t="shared" si="42"/>
        <v>0</v>
      </c>
      <c r="E288" s="11">
        <f t="shared" si="39"/>
        <v>0</v>
      </c>
      <c r="F288" s="11">
        <f t="shared" si="36"/>
        <v>0</v>
      </c>
      <c r="G288" s="11">
        <f t="shared" si="40"/>
        <v>0</v>
      </c>
      <c r="H288" s="19">
        <f t="shared" si="37"/>
        <v>0</v>
      </c>
      <c r="I288" s="19">
        <f t="shared" si="43"/>
        <v>0</v>
      </c>
      <c r="J288" s="19">
        <f t="shared" si="41"/>
        <v>0</v>
      </c>
      <c r="K288" s="19">
        <f t="shared" si="44"/>
        <v>0</v>
      </c>
      <c r="M288" s="23">
        <f>SUM($D$8:D288)</f>
        <v>1213903.0358609888</v>
      </c>
      <c r="N288" s="23">
        <f>SUM($F$8:F288)</f>
        <v>849999.99999998079</v>
      </c>
      <c r="O288" s="23">
        <f>SUM($E$8:E288)</f>
        <v>363903.03586100723</v>
      </c>
      <c r="P288" s="23">
        <f>SUM($H$8:H288)</f>
        <v>1173726.0416666651</v>
      </c>
      <c r="Q288" s="23">
        <f>SUM($J$8:J288)</f>
        <v>850000.00000000303</v>
      </c>
      <c r="R288" s="23">
        <f>SUM($I$8:I288)</f>
        <v>323726.04166666511</v>
      </c>
    </row>
    <row r="289" spans="3:18">
      <c r="C289" s="9">
        <f t="shared" ca="1" si="38"/>
        <v>52638</v>
      </c>
      <c r="D289" s="11">
        <f t="shared" si="42"/>
        <v>0</v>
      </c>
      <c r="E289" s="11">
        <f t="shared" si="39"/>
        <v>0</v>
      </c>
      <c r="F289" s="11">
        <f t="shared" si="36"/>
        <v>0</v>
      </c>
      <c r="G289" s="11">
        <f t="shared" si="40"/>
        <v>0</v>
      </c>
      <c r="H289" s="19">
        <f t="shared" si="37"/>
        <v>0</v>
      </c>
      <c r="I289" s="19">
        <f t="shared" si="43"/>
        <v>0</v>
      </c>
      <c r="J289" s="19">
        <f t="shared" si="41"/>
        <v>0</v>
      </c>
      <c r="K289" s="19">
        <f t="shared" si="44"/>
        <v>0</v>
      </c>
      <c r="M289" s="23">
        <f>SUM($D$8:D289)</f>
        <v>1213903.0358609888</v>
      </c>
      <c r="N289" s="23">
        <f>SUM($F$8:F289)</f>
        <v>849999.99999998079</v>
      </c>
      <c r="O289" s="23">
        <f>SUM($E$8:E289)</f>
        <v>363903.03586100723</v>
      </c>
      <c r="P289" s="23">
        <f>SUM($H$8:H289)</f>
        <v>1173726.0416666651</v>
      </c>
      <c r="Q289" s="23">
        <f>SUM($J$8:J289)</f>
        <v>850000.00000000303</v>
      </c>
      <c r="R289" s="23">
        <f>SUM($I$8:I289)</f>
        <v>323726.04166666511</v>
      </c>
    </row>
    <row r="290" spans="3:18">
      <c r="C290" s="9">
        <f t="shared" ca="1" si="38"/>
        <v>52667</v>
      </c>
      <c r="D290" s="11">
        <f t="shared" si="42"/>
        <v>0</v>
      </c>
      <c r="E290" s="11">
        <f t="shared" si="39"/>
        <v>0</v>
      </c>
      <c r="F290" s="11">
        <f t="shared" si="36"/>
        <v>0</v>
      </c>
      <c r="G290" s="11">
        <f t="shared" si="40"/>
        <v>0</v>
      </c>
      <c r="H290" s="19">
        <f t="shared" si="37"/>
        <v>0</v>
      </c>
      <c r="I290" s="19">
        <f t="shared" si="43"/>
        <v>0</v>
      </c>
      <c r="J290" s="19">
        <f t="shared" si="41"/>
        <v>0</v>
      </c>
      <c r="K290" s="19">
        <f t="shared" si="44"/>
        <v>0</v>
      </c>
      <c r="M290" s="23">
        <f>SUM($D$8:D290)</f>
        <v>1213903.0358609888</v>
      </c>
      <c r="N290" s="23">
        <f>SUM($F$8:F290)</f>
        <v>849999.99999998079</v>
      </c>
      <c r="O290" s="23">
        <f>SUM($E$8:E290)</f>
        <v>363903.03586100723</v>
      </c>
      <c r="P290" s="23">
        <f>SUM($H$8:H290)</f>
        <v>1173726.0416666651</v>
      </c>
      <c r="Q290" s="23">
        <f>SUM($J$8:J290)</f>
        <v>850000.00000000303</v>
      </c>
      <c r="R290" s="23">
        <f>SUM($I$8:I290)</f>
        <v>323726.04166666511</v>
      </c>
    </row>
    <row r="291" spans="3:18">
      <c r="C291" s="9">
        <f t="shared" ca="1" si="38"/>
        <v>52698</v>
      </c>
      <c r="D291" s="11">
        <f t="shared" si="42"/>
        <v>0</v>
      </c>
      <c r="E291" s="11">
        <f t="shared" si="39"/>
        <v>0</v>
      </c>
      <c r="F291" s="11">
        <f t="shared" si="36"/>
        <v>0</v>
      </c>
      <c r="G291" s="11">
        <f t="shared" si="40"/>
        <v>0</v>
      </c>
      <c r="H291" s="19">
        <f t="shared" si="37"/>
        <v>0</v>
      </c>
      <c r="I291" s="19">
        <f t="shared" si="43"/>
        <v>0</v>
      </c>
      <c r="J291" s="19">
        <f t="shared" si="41"/>
        <v>0</v>
      </c>
      <c r="K291" s="19">
        <f t="shared" si="44"/>
        <v>0</v>
      </c>
      <c r="M291" s="23">
        <f>SUM($D$8:D291)</f>
        <v>1213903.0358609888</v>
      </c>
      <c r="N291" s="23">
        <f>SUM($F$8:F291)</f>
        <v>849999.99999998079</v>
      </c>
      <c r="O291" s="23">
        <f>SUM($E$8:E291)</f>
        <v>363903.03586100723</v>
      </c>
      <c r="P291" s="23">
        <f>SUM($H$8:H291)</f>
        <v>1173726.0416666651</v>
      </c>
      <c r="Q291" s="23">
        <f>SUM($J$8:J291)</f>
        <v>850000.00000000303</v>
      </c>
      <c r="R291" s="23">
        <f>SUM($I$8:I291)</f>
        <v>323726.04166666511</v>
      </c>
    </row>
    <row r="292" spans="3:18">
      <c r="C292" s="9">
        <f t="shared" ca="1" si="38"/>
        <v>52728</v>
      </c>
      <c r="D292" s="11">
        <f t="shared" si="42"/>
        <v>0</v>
      </c>
      <c r="E292" s="11">
        <f t="shared" si="39"/>
        <v>0</v>
      </c>
      <c r="F292" s="11">
        <f t="shared" si="36"/>
        <v>0</v>
      </c>
      <c r="G292" s="11">
        <f t="shared" si="40"/>
        <v>0</v>
      </c>
      <c r="H292" s="19">
        <f t="shared" si="37"/>
        <v>0</v>
      </c>
      <c r="I292" s="19">
        <f t="shared" si="43"/>
        <v>0</v>
      </c>
      <c r="J292" s="19">
        <f t="shared" si="41"/>
        <v>0</v>
      </c>
      <c r="K292" s="19">
        <f t="shared" si="44"/>
        <v>0</v>
      </c>
      <c r="M292" s="23">
        <f>SUM($D$8:D292)</f>
        <v>1213903.0358609888</v>
      </c>
      <c r="N292" s="23">
        <f>SUM($F$8:F292)</f>
        <v>849999.99999998079</v>
      </c>
      <c r="O292" s="23">
        <f>SUM($E$8:E292)</f>
        <v>363903.03586100723</v>
      </c>
      <c r="P292" s="23">
        <f>SUM($H$8:H292)</f>
        <v>1173726.0416666651</v>
      </c>
      <c r="Q292" s="23">
        <f>SUM($J$8:J292)</f>
        <v>850000.00000000303</v>
      </c>
      <c r="R292" s="23">
        <f>SUM($I$8:I292)</f>
        <v>323726.04166666511</v>
      </c>
    </row>
    <row r="293" spans="3:18">
      <c r="C293" s="9">
        <f t="shared" ca="1" si="38"/>
        <v>52759</v>
      </c>
      <c r="D293" s="11">
        <f t="shared" si="42"/>
        <v>0</v>
      </c>
      <c r="E293" s="11">
        <f t="shared" si="39"/>
        <v>0</v>
      </c>
      <c r="F293" s="11">
        <f t="shared" si="36"/>
        <v>0</v>
      </c>
      <c r="G293" s="11">
        <f t="shared" si="40"/>
        <v>0</v>
      </c>
      <c r="H293" s="19">
        <f t="shared" si="37"/>
        <v>0</v>
      </c>
      <c r="I293" s="19">
        <f t="shared" si="43"/>
        <v>0</v>
      </c>
      <c r="J293" s="19">
        <f t="shared" si="41"/>
        <v>0</v>
      </c>
      <c r="K293" s="19">
        <f t="shared" si="44"/>
        <v>0</v>
      </c>
      <c r="M293" s="23">
        <f>SUM($D$8:D293)</f>
        <v>1213903.0358609888</v>
      </c>
      <c r="N293" s="23">
        <f>SUM($F$8:F293)</f>
        <v>849999.99999998079</v>
      </c>
      <c r="O293" s="23">
        <f>SUM($E$8:E293)</f>
        <v>363903.03586100723</v>
      </c>
      <c r="P293" s="23">
        <f>SUM($H$8:H293)</f>
        <v>1173726.0416666651</v>
      </c>
      <c r="Q293" s="23">
        <f>SUM($J$8:J293)</f>
        <v>850000.00000000303</v>
      </c>
      <c r="R293" s="23">
        <f>SUM($I$8:I293)</f>
        <v>323726.04166666511</v>
      </c>
    </row>
    <row r="294" spans="3:18">
      <c r="C294" s="9">
        <f t="shared" ca="1" si="38"/>
        <v>52789</v>
      </c>
      <c r="D294" s="11">
        <f t="shared" si="42"/>
        <v>0</v>
      </c>
      <c r="E294" s="11">
        <f t="shared" si="39"/>
        <v>0</v>
      </c>
      <c r="F294" s="11">
        <f t="shared" si="36"/>
        <v>0</v>
      </c>
      <c r="G294" s="11">
        <f t="shared" si="40"/>
        <v>0</v>
      </c>
      <c r="H294" s="19">
        <f t="shared" si="37"/>
        <v>0</v>
      </c>
      <c r="I294" s="19">
        <f t="shared" si="43"/>
        <v>0</v>
      </c>
      <c r="J294" s="19">
        <f t="shared" si="41"/>
        <v>0</v>
      </c>
      <c r="K294" s="19">
        <f t="shared" si="44"/>
        <v>0</v>
      </c>
      <c r="M294" s="23">
        <f>SUM($D$8:D294)</f>
        <v>1213903.0358609888</v>
      </c>
      <c r="N294" s="23">
        <f>SUM($F$8:F294)</f>
        <v>849999.99999998079</v>
      </c>
      <c r="O294" s="23">
        <f>SUM($E$8:E294)</f>
        <v>363903.03586100723</v>
      </c>
      <c r="P294" s="23">
        <f>SUM($H$8:H294)</f>
        <v>1173726.0416666651</v>
      </c>
      <c r="Q294" s="23">
        <f>SUM($J$8:J294)</f>
        <v>850000.00000000303</v>
      </c>
      <c r="R294" s="23">
        <f>SUM($I$8:I294)</f>
        <v>323726.04166666511</v>
      </c>
    </row>
    <row r="295" spans="3:18">
      <c r="C295" s="9">
        <f t="shared" ca="1" si="38"/>
        <v>52820</v>
      </c>
      <c r="D295" s="11">
        <f t="shared" si="42"/>
        <v>0</v>
      </c>
      <c r="E295" s="11">
        <f t="shared" si="39"/>
        <v>0</v>
      </c>
      <c r="F295" s="11">
        <f t="shared" si="36"/>
        <v>0</v>
      </c>
      <c r="G295" s="11">
        <f t="shared" si="40"/>
        <v>0</v>
      </c>
      <c r="H295" s="19">
        <f t="shared" si="37"/>
        <v>0</v>
      </c>
      <c r="I295" s="19">
        <f t="shared" si="43"/>
        <v>0</v>
      </c>
      <c r="J295" s="19">
        <f t="shared" si="41"/>
        <v>0</v>
      </c>
      <c r="K295" s="19">
        <f t="shared" si="44"/>
        <v>0</v>
      </c>
      <c r="M295" s="23">
        <f>SUM($D$8:D295)</f>
        <v>1213903.0358609888</v>
      </c>
      <c r="N295" s="23">
        <f>SUM($F$8:F295)</f>
        <v>849999.99999998079</v>
      </c>
      <c r="O295" s="23">
        <f>SUM($E$8:E295)</f>
        <v>363903.03586100723</v>
      </c>
      <c r="P295" s="23">
        <f>SUM($H$8:H295)</f>
        <v>1173726.0416666651</v>
      </c>
      <c r="Q295" s="23">
        <f>SUM($J$8:J295)</f>
        <v>850000.00000000303</v>
      </c>
      <c r="R295" s="23">
        <f>SUM($I$8:I295)</f>
        <v>323726.04166666511</v>
      </c>
    </row>
    <row r="296" spans="3:18">
      <c r="C296" s="9">
        <f t="shared" ca="1" si="38"/>
        <v>52851</v>
      </c>
      <c r="D296" s="11">
        <f t="shared" si="42"/>
        <v>0</v>
      </c>
      <c r="E296" s="11">
        <f t="shared" si="39"/>
        <v>0</v>
      </c>
      <c r="F296" s="11">
        <f t="shared" si="36"/>
        <v>0</v>
      </c>
      <c r="G296" s="11">
        <f t="shared" si="40"/>
        <v>0</v>
      </c>
      <c r="H296" s="19">
        <f t="shared" si="37"/>
        <v>0</v>
      </c>
      <c r="I296" s="19">
        <f t="shared" si="43"/>
        <v>0</v>
      </c>
      <c r="J296" s="19">
        <f t="shared" si="41"/>
        <v>0</v>
      </c>
      <c r="K296" s="19">
        <f t="shared" si="44"/>
        <v>0</v>
      </c>
      <c r="M296" s="23">
        <f>SUM($D$8:D296)</f>
        <v>1213903.0358609888</v>
      </c>
      <c r="N296" s="23">
        <f>SUM($F$8:F296)</f>
        <v>849999.99999998079</v>
      </c>
      <c r="O296" s="23">
        <f>SUM($E$8:E296)</f>
        <v>363903.03586100723</v>
      </c>
      <c r="P296" s="23">
        <f>SUM($H$8:H296)</f>
        <v>1173726.0416666651</v>
      </c>
      <c r="Q296" s="23">
        <f>SUM($J$8:J296)</f>
        <v>850000.00000000303</v>
      </c>
      <c r="R296" s="23">
        <f>SUM($I$8:I296)</f>
        <v>323726.04166666511</v>
      </c>
    </row>
    <row r="297" spans="3:18">
      <c r="C297" s="9">
        <f t="shared" ca="1" si="38"/>
        <v>52881</v>
      </c>
      <c r="D297" s="11">
        <f t="shared" si="42"/>
        <v>0</v>
      </c>
      <c r="E297" s="11">
        <f t="shared" si="39"/>
        <v>0</v>
      </c>
      <c r="F297" s="11">
        <f t="shared" si="36"/>
        <v>0</v>
      </c>
      <c r="G297" s="11">
        <f t="shared" si="40"/>
        <v>0</v>
      </c>
      <c r="H297" s="19">
        <f t="shared" si="37"/>
        <v>0</v>
      </c>
      <c r="I297" s="19">
        <f t="shared" si="43"/>
        <v>0</v>
      </c>
      <c r="J297" s="19">
        <f t="shared" si="41"/>
        <v>0</v>
      </c>
      <c r="K297" s="19">
        <f t="shared" si="44"/>
        <v>0</v>
      </c>
      <c r="M297" s="23">
        <f>SUM($D$8:D297)</f>
        <v>1213903.0358609888</v>
      </c>
      <c r="N297" s="23">
        <f>SUM($F$8:F297)</f>
        <v>849999.99999998079</v>
      </c>
      <c r="O297" s="23">
        <f>SUM($E$8:E297)</f>
        <v>363903.03586100723</v>
      </c>
      <c r="P297" s="23">
        <f>SUM($H$8:H297)</f>
        <v>1173726.0416666651</v>
      </c>
      <c r="Q297" s="23">
        <f>SUM($J$8:J297)</f>
        <v>850000.00000000303</v>
      </c>
      <c r="R297" s="23">
        <f>SUM($I$8:I297)</f>
        <v>323726.04166666511</v>
      </c>
    </row>
    <row r="298" spans="3:18">
      <c r="C298" s="9">
        <f t="shared" ca="1" si="38"/>
        <v>52912</v>
      </c>
      <c r="D298" s="11">
        <f t="shared" si="42"/>
        <v>0</v>
      </c>
      <c r="E298" s="11">
        <f t="shared" si="39"/>
        <v>0</v>
      </c>
      <c r="F298" s="11">
        <f t="shared" si="36"/>
        <v>0</v>
      </c>
      <c r="G298" s="11">
        <f t="shared" si="40"/>
        <v>0</v>
      </c>
      <c r="H298" s="19">
        <f t="shared" si="37"/>
        <v>0</v>
      </c>
      <c r="I298" s="19">
        <f t="shared" si="43"/>
        <v>0</v>
      </c>
      <c r="J298" s="19">
        <f t="shared" si="41"/>
        <v>0</v>
      </c>
      <c r="K298" s="19">
        <f t="shared" si="44"/>
        <v>0</v>
      </c>
      <c r="M298" s="23">
        <f>SUM($D$8:D298)</f>
        <v>1213903.0358609888</v>
      </c>
      <c r="N298" s="23">
        <f>SUM($F$8:F298)</f>
        <v>849999.99999998079</v>
      </c>
      <c r="O298" s="23">
        <f>SUM($E$8:E298)</f>
        <v>363903.03586100723</v>
      </c>
      <c r="P298" s="23">
        <f>SUM($H$8:H298)</f>
        <v>1173726.0416666651</v>
      </c>
      <c r="Q298" s="23">
        <f>SUM($J$8:J298)</f>
        <v>850000.00000000303</v>
      </c>
      <c r="R298" s="23">
        <f>SUM($I$8:I298)</f>
        <v>323726.04166666511</v>
      </c>
    </row>
    <row r="299" spans="3:18">
      <c r="C299" s="9">
        <f t="shared" ca="1" si="38"/>
        <v>52942</v>
      </c>
      <c r="D299" s="11">
        <f t="shared" si="42"/>
        <v>0</v>
      </c>
      <c r="E299" s="11">
        <f t="shared" si="39"/>
        <v>0</v>
      </c>
      <c r="F299" s="11">
        <f t="shared" si="36"/>
        <v>0</v>
      </c>
      <c r="G299" s="11">
        <f t="shared" si="40"/>
        <v>0</v>
      </c>
      <c r="H299" s="19">
        <f t="shared" si="37"/>
        <v>0</v>
      </c>
      <c r="I299" s="19">
        <f t="shared" si="43"/>
        <v>0</v>
      </c>
      <c r="J299" s="19">
        <f t="shared" si="41"/>
        <v>0</v>
      </c>
      <c r="K299" s="19">
        <f t="shared" si="44"/>
        <v>0</v>
      </c>
      <c r="M299" s="23">
        <f>SUM($D$8:D299)</f>
        <v>1213903.0358609888</v>
      </c>
      <c r="N299" s="23">
        <f>SUM($F$8:F299)</f>
        <v>849999.99999998079</v>
      </c>
      <c r="O299" s="23">
        <f>SUM($E$8:E299)</f>
        <v>363903.03586100723</v>
      </c>
      <c r="P299" s="23">
        <f>SUM($H$8:H299)</f>
        <v>1173726.0416666651</v>
      </c>
      <c r="Q299" s="23">
        <f>SUM($J$8:J299)</f>
        <v>850000.00000000303</v>
      </c>
      <c r="R299" s="23">
        <f>SUM($I$8:I299)</f>
        <v>323726.04166666511</v>
      </c>
    </row>
    <row r="300" spans="3:18">
      <c r="C300" s="9">
        <f t="shared" ca="1" si="38"/>
        <v>52973</v>
      </c>
      <c r="D300" s="11">
        <f t="shared" si="42"/>
        <v>0</v>
      </c>
      <c r="E300" s="11">
        <f t="shared" si="39"/>
        <v>0</v>
      </c>
      <c r="F300" s="11">
        <f t="shared" si="36"/>
        <v>0</v>
      </c>
      <c r="G300" s="11">
        <f t="shared" si="40"/>
        <v>0</v>
      </c>
      <c r="H300" s="19">
        <f t="shared" si="37"/>
        <v>0</v>
      </c>
      <c r="I300" s="19">
        <f t="shared" si="43"/>
        <v>0</v>
      </c>
      <c r="J300" s="19">
        <f t="shared" si="41"/>
        <v>0</v>
      </c>
      <c r="K300" s="19">
        <f t="shared" si="44"/>
        <v>0</v>
      </c>
      <c r="M300" s="23">
        <f>SUM($D$8:D300)</f>
        <v>1213903.0358609888</v>
      </c>
      <c r="N300" s="23">
        <f>SUM($F$8:F300)</f>
        <v>849999.99999998079</v>
      </c>
      <c r="O300" s="23">
        <f>SUM($E$8:E300)</f>
        <v>363903.03586100723</v>
      </c>
      <c r="P300" s="23">
        <f>SUM($H$8:H300)</f>
        <v>1173726.0416666651</v>
      </c>
      <c r="Q300" s="23">
        <f>SUM($J$8:J300)</f>
        <v>850000.00000000303</v>
      </c>
      <c r="R300" s="23">
        <f>SUM($I$8:I300)</f>
        <v>323726.04166666511</v>
      </c>
    </row>
    <row r="301" spans="3:18">
      <c r="C301" s="9">
        <f t="shared" ca="1" si="38"/>
        <v>53004</v>
      </c>
      <c r="D301" s="11">
        <f t="shared" si="42"/>
        <v>0</v>
      </c>
      <c r="E301" s="11">
        <f t="shared" si="39"/>
        <v>0</v>
      </c>
      <c r="F301" s="11">
        <f t="shared" si="36"/>
        <v>0</v>
      </c>
      <c r="G301" s="11">
        <f t="shared" si="40"/>
        <v>0</v>
      </c>
      <c r="H301" s="19">
        <f t="shared" si="37"/>
        <v>0</v>
      </c>
      <c r="I301" s="19">
        <f t="shared" si="43"/>
        <v>0</v>
      </c>
      <c r="J301" s="19">
        <f t="shared" si="41"/>
        <v>0</v>
      </c>
      <c r="K301" s="19">
        <f t="shared" si="44"/>
        <v>0</v>
      </c>
      <c r="M301" s="23">
        <f>SUM($D$8:D301)</f>
        <v>1213903.0358609888</v>
      </c>
      <c r="N301" s="23">
        <f>SUM($F$8:F301)</f>
        <v>849999.99999998079</v>
      </c>
      <c r="O301" s="23">
        <f>SUM($E$8:E301)</f>
        <v>363903.03586100723</v>
      </c>
      <c r="P301" s="23">
        <f>SUM($H$8:H301)</f>
        <v>1173726.0416666651</v>
      </c>
      <c r="Q301" s="23">
        <f>SUM($J$8:J301)</f>
        <v>850000.00000000303</v>
      </c>
      <c r="R301" s="23">
        <f>SUM($I$8:I301)</f>
        <v>323726.04166666511</v>
      </c>
    </row>
    <row r="302" spans="3:18">
      <c r="C302" s="9">
        <f t="shared" ca="1" si="38"/>
        <v>53032</v>
      </c>
      <c r="D302" s="11">
        <f t="shared" si="42"/>
        <v>0</v>
      </c>
      <c r="E302" s="11">
        <f t="shared" si="39"/>
        <v>0</v>
      </c>
      <c r="F302" s="11">
        <f t="shared" si="36"/>
        <v>0</v>
      </c>
      <c r="G302" s="11">
        <f t="shared" si="40"/>
        <v>0</v>
      </c>
      <c r="H302" s="19">
        <f t="shared" si="37"/>
        <v>0</v>
      </c>
      <c r="I302" s="19">
        <f t="shared" si="43"/>
        <v>0</v>
      </c>
      <c r="J302" s="19">
        <f t="shared" si="41"/>
        <v>0</v>
      </c>
      <c r="K302" s="19">
        <f t="shared" si="44"/>
        <v>0</v>
      </c>
      <c r="M302" s="23">
        <f>SUM($D$8:D302)</f>
        <v>1213903.0358609888</v>
      </c>
      <c r="N302" s="23">
        <f>SUM($F$8:F302)</f>
        <v>849999.99999998079</v>
      </c>
      <c r="O302" s="23">
        <f>SUM($E$8:E302)</f>
        <v>363903.03586100723</v>
      </c>
      <c r="P302" s="23">
        <f>SUM($H$8:H302)</f>
        <v>1173726.0416666651</v>
      </c>
      <c r="Q302" s="23">
        <f>SUM($J$8:J302)</f>
        <v>850000.00000000303</v>
      </c>
      <c r="R302" s="23">
        <f>SUM($I$8:I302)</f>
        <v>323726.04166666511</v>
      </c>
    </row>
    <row r="303" spans="3:18">
      <c r="C303" s="9">
        <f t="shared" ca="1" si="38"/>
        <v>53063</v>
      </c>
      <c r="D303" s="11">
        <f t="shared" si="42"/>
        <v>0</v>
      </c>
      <c r="E303" s="11">
        <f t="shared" si="39"/>
        <v>0</v>
      </c>
      <c r="F303" s="11">
        <f t="shared" si="36"/>
        <v>0</v>
      </c>
      <c r="G303" s="11">
        <f t="shared" si="40"/>
        <v>0</v>
      </c>
      <c r="H303" s="19">
        <f t="shared" si="37"/>
        <v>0</v>
      </c>
      <c r="I303" s="19">
        <f t="shared" si="43"/>
        <v>0</v>
      </c>
      <c r="J303" s="19">
        <f t="shared" si="41"/>
        <v>0</v>
      </c>
      <c r="K303" s="19">
        <f t="shared" si="44"/>
        <v>0</v>
      </c>
      <c r="M303" s="23">
        <f>SUM($D$8:D303)</f>
        <v>1213903.0358609888</v>
      </c>
      <c r="N303" s="23">
        <f>SUM($F$8:F303)</f>
        <v>849999.99999998079</v>
      </c>
      <c r="O303" s="23">
        <f>SUM($E$8:E303)</f>
        <v>363903.03586100723</v>
      </c>
      <c r="P303" s="23">
        <f>SUM($H$8:H303)</f>
        <v>1173726.0416666651</v>
      </c>
      <c r="Q303" s="23">
        <f>SUM($J$8:J303)</f>
        <v>850000.00000000303</v>
      </c>
      <c r="R303" s="23">
        <f>SUM($I$8:I303)</f>
        <v>323726.04166666511</v>
      </c>
    </row>
    <row r="304" spans="3:18">
      <c r="C304" s="9">
        <f t="shared" ca="1" si="38"/>
        <v>53093</v>
      </c>
      <c r="D304" s="11">
        <f t="shared" si="42"/>
        <v>0</v>
      </c>
      <c r="E304" s="11">
        <f t="shared" si="39"/>
        <v>0</v>
      </c>
      <c r="F304" s="11">
        <f t="shared" si="36"/>
        <v>0</v>
      </c>
      <c r="G304" s="11">
        <f t="shared" si="40"/>
        <v>0</v>
      </c>
      <c r="H304" s="19">
        <f t="shared" si="37"/>
        <v>0</v>
      </c>
      <c r="I304" s="19">
        <f t="shared" si="43"/>
        <v>0</v>
      </c>
      <c r="J304" s="19">
        <f t="shared" si="41"/>
        <v>0</v>
      </c>
      <c r="K304" s="19">
        <f t="shared" si="44"/>
        <v>0</v>
      </c>
      <c r="M304" s="23">
        <f>SUM($D$8:D304)</f>
        <v>1213903.0358609888</v>
      </c>
      <c r="N304" s="23">
        <f>SUM($F$8:F304)</f>
        <v>849999.99999998079</v>
      </c>
      <c r="O304" s="23">
        <f>SUM($E$8:E304)</f>
        <v>363903.03586100723</v>
      </c>
      <c r="P304" s="23">
        <f>SUM($H$8:H304)</f>
        <v>1173726.0416666651</v>
      </c>
      <c r="Q304" s="23">
        <f>SUM($J$8:J304)</f>
        <v>850000.00000000303</v>
      </c>
      <c r="R304" s="23">
        <f>SUM($I$8:I304)</f>
        <v>323726.04166666511</v>
      </c>
    </row>
    <row r="305" spans="3:18">
      <c r="C305" s="9">
        <f t="shared" ca="1" si="38"/>
        <v>53124</v>
      </c>
      <c r="D305" s="11">
        <f t="shared" si="42"/>
        <v>0</v>
      </c>
      <c r="E305" s="11">
        <f t="shared" si="39"/>
        <v>0</v>
      </c>
      <c r="F305" s="11">
        <f t="shared" si="36"/>
        <v>0</v>
      </c>
      <c r="G305" s="11">
        <f t="shared" si="40"/>
        <v>0</v>
      </c>
      <c r="H305" s="19">
        <f t="shared" si="37"/>
        <v>0</v>
      </c>
      <c r="I305" s="19">
        <f t="shared" si="43"/>
        <v>0</v>
      </c>
      <c r="J305" s="19">
        <f t="shared" si="41"/>
        <v>0</v>
      </c>
      <c r="K305" s="19">
        <f t="shared" si="44"/>
        <v>0</v>
      </c>
      <c r="M305" s="23">
        <f>SUM($D$8:D305)</f>
        <v>1213903.0358609888</v>
      </c>
      <c r="N305" s="23">
        <f>SUM($F$8:F305)</f>
        <v>849999.99999998079</v>
      </c>
      <c r="O305" s="23">
        <f>SUM($E$8:E305)</f>
        <v>363903.03586100723</v>
      </c>
      <c r="P305" s="23">
        <f>SUM($H$8:H305)</f>
        <v>1173726.0416666651</v>
      </c>
      <c r="Q305" s="23">
        <f>SUM($J$8:J305)</f>
        <v>850000.00000000303</v>
      </c>
      <c r="R305" s="23">
        <f>SUM($I$8:I305)</f>
        <v>323726.04166666511</v>
      </c>
    </row>
    <row r="306" spans="3:18">
      <c r="C306" s="9">
        <f t="shared" ca="1" si="38"/>
        <v>53154</v>
      </c>
      <c r="D306" s="11">
        <f t="shared" si="42"/>
        <v>0</v>
      </c>
      <c r="E306" s="11">
        <f t="shared" si="39"/>
        <v>0</v>
      </c>
      <c r="F306" s="11">
        <f t="shared" si="36"/>
        <v>0</v>
      </c>
      <c r="G306" s="11">
        <f t="shared" si="40"/>
        <v>0</v>
      </c>
      <c r="H306" s="19">
        <f t="shared" si="37"/>
        <v>0</v>
      </c>
      <c r="I306" s="19">
        <f t="shared" si="43"/>
        <v>0</v>
      </c>
      <c r="J306" s="19">
        <f t="shared" si="41"/>
        <v>0</v>
      </c>
      <c r="K306" s="19">
        <f t="shared" si="44"/>
        <v>0</v>
      </c>
      <c r="M306" s="23">
        <f>SUM($D$8:D306)</f>
        <v>1213903.0358609888</v>
      </c>
      <c r="N306" s="23">
        <f>SUM($F$8:F306)</f>
        <v>849999.99999998079</v>
      </c>
      <c r="O306" s="23">
        <f>SUM($E$8:E306)</f>
        <v>363903.03586100723</v>
      </c>
      <c r="P306" s="23">
        <f>SUM($H$8:H306)</f>
        <v>1173726.0416666651</v>
      </c>
      <c r="Q306" s="23">
        <f>SUM($J$8:J306)</f>
        <v>850000.00000000303</v>
      </c>
      <c r="R306" s="23">
        <f>SUM($I$8:I306)</f>
        <v>323726.04166666511</v>
      </c>
    </row>
    <row r="307" spans="3:18">
      <c r="C307" s="9">
        <f t="shared" ca="1" si="38"/>
        <v>53185</v>
      </c>
      <c r="D307" s="11">
        <f t="shared" si="42"/>
        <v>0</v>
      </c>
      <c r="E307" s="11">
        <f t="shared" si="39"/>
        <v>0</v>
      </c>
      <c r="F307" s="11">
        <f t="shared" si="36"/>
        <v>0</v>
      </c>
      <c r="G307" s="11">
        <f t="shared" si="40"/>
        <v>0</v>
      </c>
      <c r="H307" s="19">
        <f t="shared" si="37"/>
        <v>0</v>
      </c>
      <c r="I307" s="19">
        <f t="shared" si="43"/>
        <v>0</v>
      </c>
      <c r="J307" s="19">
        <f t="shared" si="41"/>
        <v>0</v>
      </c>
      <c r="K307" s="19">
        <f t="shared" si="44"/>
        <v>0</v>
      </c>
      <c r="M307" s="23">
        <f>SUM($D$8:D307)</f>
        <v>1213903.0358609888</v>
      </c>
      <c r="N307" s="23">
        <f>SUM($F$8:F307)</f>
        <v>849999.99999998079</v>
      </c>
      <c r="O307" s="23">
        <f>SUM($E$8:E307)</f>
        <v>363903.03586100723</v>
      </c>
      <c r="P307" s="23">
        <f>SUM($H$8:H307)</f>
        <v>1173726.0416666651</v>
      </c>
      <c r="Q307" s="23">
        <f>SUM($J$8:J307)</f>
        <v>850000.00000000303</v>
      </c>
      <c r="R307" s="23">
        <f>SUM($I$8:I307)</f>
        <v>323726.04166666511</v>
      </c>
    </row>
    <row r="308" spans="3:18">
      <c r="C308" s="9">
        <f t="shared" ca="1" si="38"/>
        <v>53216</v>
      </c>
      <c r="D308" s="11">
        <f t="shared" si="42"/>
        <v>0</v>
      </c>
      <c r="E308" s="11">
        <f t="shared" si="39"/>
        <v>0</v>
      </c>
      <c r="F308" s="11">
        <f t="shared" si="36"/>
        <v>0</v>
      </c>
      <c r="G308" s="11">
        <f t="shared" si="40"/>
        <v>0</v>
      </c>
      <c r="H308" s="19">
        <f t="shared" si="37"/>
        <v>0</v>
      </c>
      <c r="I308" s="19">
        <f t="shared" si="43"/>
        <v>0</v>
      </c>
      <c r="J308" s="19">
        <f t="shared" si="41"/>
        <v>0</v>
      </c>
      <c r="K308" s="19">
        <f t="shared" si="44"/>
        <v>0</v>
      </c>
      <c r="M308" s="23">
        <f>SUM($D$8:D308)</f>
        <v>1213903.0358609888</v>
      </c>
      <c r="N308" s="23">
        <f>SUM($F$8:F308)</f>
        <v>849999.99999998079</v>
      </c>
      <c r="O308" s="23">
        <f>SUM($E$8:E308)</f>
        <v>363903.03586100723</v>
      </c>
      <c r="P308" s="23">
        <f>SUM($H$8:H308)</f>
        <v>1173726.0416666651</v>
      </c>
      <c r="Q308" s="23">
        <f>SUM($J$8:J308)</f>
        <v>850000.00000000303</v>
      </c>
      <c r="R308" s="23">
        <f>SUM($I$8:I308)</f>
        <v>323726.04166666511</v>
      </c>
    </row>
    <row r="309" spans="3:18">
      <c r="C309" s="9">
        <f t="shared" ca="1" si="38"/>
        <v>53246</v>
      </c>
      <c r="D309" s="11">
        <f t="shared" si="42"/>
        <v>0</v>
      </c>
      <c r="E309" s="11">
        <f t="shared" si="39"/>
        <v>0</v>
      </c>
      <c r="F309" s="11">
        <f t="shared" si="36"/>
        <v>0</v>
      </c>
      <c r="G309" s="11">
        <f t="shared" si="40"/>
        <v>0</v>
      </c>
      <c r="H309" s="19">
        <f t="shared" si="37"/>
        <v>0</v>
      </c>
      <c r="I309" s="19">
        <f t="shared" si="43"/>
        <v>0</v>
      </c>
      <c r="J309" s="19">
        <f t="shared" si="41"/>
        <v>0</v>
      </c>
      <c r="K309" s="19">
        <f t="shared" si="44"/>
        <v>0</v>
      </c>
      <c r="M309" s="23">
        <f>SUM($D$8:D309)</f>
        <v>1213903.0358609888</v>
      </c>
      <c r="N309" s="23">
        <f>SUM($F$8:F309)</f>
        <v>849999.99999998079</v>
      </c>
      <c r="O309" s="23">
        <f>SUM($E$8:E309)</f>
        <v>363903.03586100723</v>
      </c>
      <c r="P309" s="23">
        <f>SUM($H$8:H309)</f>
        <v>1173726.0416666651</v>
      </c>
      <c r="Q309" s="23">
        <f>SUM($J$8:J309)</f>
        <v>850000.00000000303</v>
      </c>
      <c r="R309" s="23">
        <f>SUM($I$8:I309)</f>
        <v>323726.04166666511</v>
      </c>
    </row>
    <row r="310" spans="3:18">
      <c r="C310" s="9">
        <f t="shared" ca="1" si="38"/>
        <v>53277</v>
      </c>
      <c r="D310" s="11">
        <f t="shared" si="42"/>
        <v>0</v>
      </c>
      <c r="E310" s="11">
        <f t="shared" si="39"/>
        <v>0</v>
      </c>
      <c r="F310" s="11">
        <f t="shared" si="36"/>
        <v>0</v>
      </c>
      <c r="G310" s="11">
        <f t="shared" si="40"/>
        <v>0</v>
      </c>
      <c r="H310" s="19">
        <f t="shared" si="37"/>
        <v>0</v>
      </c>
      <c r="I310" s="19">
        <f t="shared" si="43"/>
        <v>0</v>
      </c>
      <c r="J310" s="19">
        <f t="shared" si="41"/>
        <v>0</v>
      </c>
      <c r="K310" s="19">
        <f t="shared" si="44"/>
        <v>0</v>
      </c>
      <c r="M310" s="23">
        <f>SUM($D$8:D310)</f>
        <v>1213903.0358609888</v>
      </c>
      <c r="N310" s="23">
        <f>SUM($F$8:F310)</f>
        <v>849999.99999998079</v>
      </c>
      <c r="O310" s="23">
        <f>SUM($E$8:E310)</f>
        <v>363903.03586100723</v>
      </c>
      <c r="P310" s="23">
        <f>SUM($H$8:H310)</f>
        <v>1173726.0416666651</v>
      </c>
      <c r="Q310" s="23">
        <f>SUM($J$8:J310)</f>
        <v>850000.00000000303</v>
      </c>
      <c r="R310" s="23">
        <f>SUM($I$8:I310)</f>
        <v>323726.04166666511</v>
      </c>
    </row>
    <row r="311" spans="3:18">
      <c r="C311" s="9">
        <f t="shared" ca="1" si="38"/>
        <v>53307</v>
      </c>
      <c r="D311" s="11">
        <f t="shared" si="42"/>
        <v>0</v>
      </c>
      <c r="E311" s="11">
        <f t="shared" si="39"/>
        <v>0</v>
      </c>
      <c r="F311" s="11">
        <f t="shared" si="36"/>
        <v>0</v>
      </c>
      <c r="G311" s="11">
        <f t="shared" si="40"/>
        <v>0</v>
      </c>
      <c r="H311" s="19">
        <f t="shared" si="37"/>
        <v>0</v>
      </c>
      <c r="I311" s="19">
        <f t="shared" si="43"/>
        <v>0</v>
      </c>
      <c r="J311" s="19">
        <f t="shared" si="41"/>
        <v>0</v>
      </c>
      <c r="K311" s="19">
        <f t="shared" si="44"/>
        <v>0</v>
      </c>
      <c r="M311" s="23">
        <f>SUM($D$8:D311)</f>
        <v>1213903.0358609888</v>
      </c>
      <c r="N311" s="23">
        <f>SUM($F$8:F311)</f>
        <v>849999.99999998079</v>
      </c>
      <c r="O311" s="23">
        <f>SUM($E$8:E311)</f>
        <v>363903.03586100723</v>
      </c>
      <c r="P311" s="23">
        <f>SUM($H$8:H311)</f>
        <v>1173726.0416666651</v>
      </c>
      <c r="Q311" s="23">
        <f>SUM($J$8:J311)</f>
        <v>850000.00000000303</v>
      </c>
      <c r="R311" s="23">
        <f>SUM($I$8:I311)</f>
        <v>323726.04166666511</v>
      </c>
    </row>
    <row r="312" spans="3:18">
      <c r="C312" s="9">
        <f t="shared" ca="1" si="38"/>
        <v>53338</v>
      </c>
      <c r="D312" s="11">
        <f t="shared" si="42"/>
        <v>0</v>
      </c>
      <c r="E312" s="11">
        <f t="shared" si="39"/>
        <v>0</v>
      </c>
      <c r="F312" s="11">
        <f t="shared" si="36"/>
        <v>0</v>
      </c>
      <c r="G312" s="11">
        <f t="shared" si="40"/>
        <v>0</v>
      </c>
      <c r="H312" s="19">
        <f t="shared" si="37"/>
        <v>0</v>
      </c>
      <c r="I312" s="19">
        <f t="shared" si="43"/>
        <v>0</v>
      </c>
      <c r="J312" s="19">
        <f t="shared" si="41"/>
        <v>0</v>
      </c>
      <c r="K312" s="19">
        <f t="shared" si="44"/>
        <v>0</v>
      </c>
      <c r="M312" s="23">
        <f>SUM($D$8:D312)</f>
        <v>1213903.0358609888</v>
      </c>
      <c r="N312" s="23">
        <f>SUM($F$8:F312)</f>
        <v>849999.99999998079</v>
      </c>
      <c r="O312" s="23">
        <f>SUM($E$8:E312)</f>
        <v>363903.03586100723</v>
      </c>
      <c r="P312" s="23">
        <f>SUM($H$8:H312)</f>
        <v>1173726.0416666651</v>
      </c>
      <c r="Q312" s="23">
        <f>SUM($J$8:J312)</f>
        <v>850000.00000000303</v>
      </c>
      <c r="R312" s="23">
        <f>SUM($I$8:I312)</f>
        <v>323726.04166666511</v>
      </c>
    </row>
    <row r="313" spans="3:18">
      <c r="C313" s="9">
        <f t="shared" ca="1" si="38"/>
        <v>53369</v>
      </c>
      <c r="D313" s="11">
        <f t="shared" si="42"/>
        <v>0</v>
      </c>
      <c r="E313" s="11">
        <f t="shared" si="39"/>
        <v>0</v>
      </c>
      <c r="F313" s="11">
        <f t="shared" si="36"/>
        <v>0</v>
      </c>
      <c r="G313" s="11">
        <f t="shared" si="40"/>
        <v>0</v>
      </c>
      <c r="H313" s="19">
        <f t="shared" si="37"/>
        <v>0</v>
      </c>
      <c r="I313" s="19">
        <f t="shared" si="43"/>
        <v>0</v>
      </c>
      <c r="J313" s="19">
        <f t="shared" si="41"/>
        <v>0</v>
      </c>
      <c r="K313" s="19">
        <f t="shared" si="44"/>
        <v>0</v>
      </c>
      <c r="M313" s="23">
        <f>SUM($D$8:D313)</f>
        <v>1213903.0358609888</v>
      </c>
      <c r="N313" s="23">
        <f>SUM($F$8:F313)</f>
        <v>849999.99999998079</v>
      </c>
      <c r="O313" s="23">
        <f>SUM($E$8:E313)</f>
        <v>363903.03586100723</v>
      </c>
      <c r="P313" s="23">
        <f>SUM($H$8:H313)</f>
        <v>1173726.0416666651</v>
      </c>
      <c r="Q313" s="23">
        <f>SUM($J$8:J313)</f>
        <v>850000.00000000303</v>
      </c>
      <c r="R313" s="23">
        <f>SUM($I$8:I313)</f>
        <v>323726.04166666511</v>
      </c>
    </row>
    <row r="314" spans="3:18">
      <c r="C314" s="9">
        <f t="shared" ca="1" si="38"/>
        <v>53397</v>
      </c>
      <c r="D314" s="11">
        <f t="shared" si="42"/>
        <v>0</v>
      </c>
      <c r="E314" s="11">
        <f t="shared" si="39"/>
        <v>0</v>
      </c>
      <c r="F314" s="11">
        <f t="shared" si="36"/>
        <v>0</v>
      </c>
      <c r="G314" s="11">
        <f t="shared" si="40"/>
        <v>0</v>
      </c>
      <c r="H314" s="19">
        <f t="shared" si="37"/>
        <v>0</v>
      </c>
      <c r="I314" s="19">
        <f t="shared" si="43"/>
        <v>0</v>
      </c>
      <c r="J314" s="19">
        <f t="shared" si="41"/>
        <v>0</v>
      </c>
      <c r="K314" s="19">
        <f t="shared" si="44"/>
        <v>0</v>
      </c>
      <c r="M314" s="23">
        <f>SUM($D$8:D314)</f>
        <v>1213903.0358609888</v>
      </c>
      <c r="N314" s="23">
        <f>SUM($F$8:F314)</f>
        <v>849999.99999998079</v>
      </c>
      <c r="O314" s="23">
        <f>SUM($E$8:E314)</f>
        <v>363903.03586100723</v>
      </c>
      <c r="P314" s="23">
        <f>SUM($H$8:H314)</f>
        <v>1173726.0416666651</v>
      </c>
      <c r="Q314" s="23">
        <f>SUM($J$8:J314)</f>
        <v>850000.00000000303</v>
      </c>
      <c r="R314" s="23">
        <f>SUM($I$8:I314)</f>
        <v>323726.04166666511</v>
      </c>
    </row>
    <row r="315" spans="3:18">
      <c r="C315" s="9">
        <f t="shared" ca="1" si="38"/>
        <v>53428</v>
      </c>
      <c r="D315" s="11">
        <f t="shared" si="42"/>
        <v>0</v>
      </c>
      <c r="E315" s="11">
        <f t="shared" si="39"/>
        <v>0</v>
      </c>
      <c r="F315" s="11">
        <f t="shared" si="36"/>
        <v>0</v>
      </c>
      <c r="G315" s="11">
        <f t="shared" si="40"/>
        <v>0</v>
      </c>
      <c r="H315" s="19">
        <f t="shared" si="37"/>
        <v>0</v>
      </c>
      <c r="I315" s="19">
        <f t="shared" si="43"/>
        <v>0</v>
      </c>
      <c r="J315" s="19">
        <f t="shared" si="41"/>
        <v>0</v>
      </c>
      <c r="K315" s="19">
        <f t="shared" si="44"/>
        <v>0</v>
      </c>
      <c r="M315" s="23">
        <f>SUM($D$8:D315)</f>
        <v>1213903.0358609888</v>
      </c>
      <c r="N315" s="23">
        <f>SUM($F$8:F315)</f>
        <v>849999.99999998079</v>
      </c>
      <c r="O315" s="23">
        <f>SUM($E$8:E315)</f>
        <v>363903.03586100723</v>
      </c>
      <c r="P315" s="23">
        <f>SUM($H$8:H315)</f>
        <v>1173726.0416666651</v>
      </c>
      <c r="Q315" s="23">
        <f>SUM($J$8:J315)</f>
        <v>850000.00000000303</v>
      </c>
      <c r="R315" s="23">
        <f>SUM($I$8:I315)</f>
        <v>323726.04166666511</v>
      </c>
    </row>
    <row r="316" spans="3:18">
      <c r="C316" s="9">
        <f t="shared" ca="1" si="38"/>
        <v>53458</v>
      </c>
      <c r="D316" s="11">
        <f t="shared" si="42"/>
        <v>0</v>
      </c>
      <c r="E316" s="11">
        <f t="shared" si="39"/>
        <v>0</v>
      </c>
      <c r="F316" s="11">
        <f t="shared" si="36"/>
        <v>0</v>
      </c>
      <c r="G316" s="11">
        <f t="shared" si="40"/>
        <v>0</v>
      </c>
      <c r="H316" s="19">
        <f t="shared" si="37"/>
        <v>0</v>
      </c>
      <c r="I316" s="19">
        <f t="shared" si="43"/>
        <v>0</v>
      </c>
      <c r="J316" s="19">
        <f t="shared" si="41"/>
        <v>0</v>
      </c>
      <c r="K316" s="19">
        <f t="shared" si="44"/>
        <v>0</v>
      </c>
      <c r="M316" s="23">
        <f>SUM($D$8:D316)</f>
        <v>1213903.0358609888</v>
      </c>
      <c r="N316" s="23">
        <f>SUM($F$8:F316)</f>
        <v>849999.99999998079</v>
      </c>
      <c r="O316" s="23">
        <f>SUM($E$8:E316)</f>
        <v>363903.03586100723</v>
      </c>
      <c r="P316" s="23">
        <f>SUM($H$8:H316)</f>
        <v>1173726.0416666651</v>
      </c>
      <c r="Q316" s="23">
        <f>SUM($J$8:J316)</f>
        <v>850000.00000000303</v>
      </c>
      <c r="R316" s="23">
        <f>SUM($I$8:I316)</f>
        <v>323726.04166666511</v>
      </c>
    </row>
    <row r="317" spans="3:18">
      <c r="C317" s="9">
        <f t="shared" ca="1" si="38"/>
        <v>53489</v>
      </c>
      <c r="D317" s="11">
        <f t="shared" si="42"/>
        <v>0</v>
      </c>
      <c r="E317" s="11">
        <f t="shared" si="39"/>
        <v>0</v>
      </c>
      <c r="F317" s="11">
        <f t="shared" si="36"/>
        <v>0</v>
      </c>
      <c r="G317" s="11">
        <f t="shared" si="40"/>
        <v>0</v>
      </c>
      <c r="H317" s="19">
        <f t="shared" si="37"/>
        <v>0</v>
      </c>
      <c r="I317" s="19">
        <f t="shared" si="43"/>
        <v>0</v>
      </c>
      <c r="J317" s="19">
        <f t="shared" si="41"/>
        <v>0</v>
      </c>
      <c r="K317" s="19">
        <f t="shared" si="44"/>
        <v>0</v>
      </c>
      <c r="M317" s="23">
        <f>SUM($D$8:D317)</f>
        <v>1213903.0358609888</v>
      </c>
      <c r="N317" s="23">
        <f>SUM($F$8:F317)</f>
        <v>849999.99999998079</v>
      </c>
      <c r="O317" s="23">
        <f>SUM($E$8:E317)</f>
        <v>363903.03586100723</v>
      </c>
      <c r="P317" s="23">
        <f>SUM($H$8:H317)</f>
        <v>1173726.0416666651</v>
      </c>
      <c r="Q317" s="23">
        <f>SUM($J$8:J317)</f>
        <v>850000.00000000303</v>
      </c>
      <c r="R317" s="23">
        <f>SUM($I$8:I317)</f>
        <v>323726.04166666511</v>
      </c>
    </row>
    <row r="318" spans="3:18">
      <c r="C318" s="9">
        <f t="shared" ca="1" si="38"/>
        <v>53519</v>
      </c>
      <c r="D318" s="11">
        <f t="shared" si="42"/>
        <v>0</v>
      </c>
      <c r="E318" s="11">
        <f t="shared" si="39"/>
        <v>0</v>
      </c>
      <c r="F318" s="11">
        <f t="shared" si="36"/>
        <v>0</v>
      </c>
      <c r="G318" s="11">
        <f t="shared" si="40"/>
        <v>0</v>
      </c>
      <c r="H318" s="19">
        <f t="shared" si="37"/>
        <v>0</v>
      </c>
      <c r="I318" s="19">
        <f t="shared" si="43"/>
        <v>0</v>
      </c>
      <c r="J318" s="19">
        <f t="shared" si="41"/>
        <v>0</v>
      </c>
      <c r="K318" s="19">
        <f t="shared" si="44"/>
        <v>0</v>
      </c>
      <c r="M318" s="23">
        <f>SUM($D$8:D318)</f>
        <v>1213903.0358609888</v>
      </c>
      <c r="N318" s="23">
        <f>SUM($F$8:F318)</f>
        <v>849999.99999998079</v>
      </c>
      <c r="O318" s="23">
        <f>SUM($E$8:E318)</f>
        <v>363903.03586100723</v>
      </c>
      <c r="P318" s="23">
        <f>SUM($H$8:H318)</f>
        <v>1173726.0416666651</v>
      </c>
      <c r="Q318" s="23">
        <f>SUM($J$8:J318)</f>
        <v>850000.00000000303</v>
      </c>
      <c r="R318" s="23">
        <f>SUM($I$8:I318)</f>
        <v>323726.04166666511</v>
      </c>
    </row>
    <row r="319" spans="3:18">
      <c r="C319" s="9">
        <f t="shared" ca="1" si="38"/>
        <v>53550</v>
      </c>
      <c r="D319" s="11">
        <f t="shared" si="42"/>
        <v>0</v>
      </c>
      <c r="E319" s="11">
        <f t="shared" si="39"/>
        <v>0</v>
      </c>
      <c r="F319" s="11">
        <f t="shared" si="36"/>
        <v>0</v>
      </c>
      <c r="G319" s="11">
        <f t="shared" si="40"/>
        <v>0</v>
      </c>
      <c r="H319" s="19">
        <f t="shared" si="37"/>
        <v>0</v>
      </c>
      <c r="I319" s="19">
        <f t="shared" si="43"/>
        <v>0</v>
      </c>
      <c r="J319" s="19">
        <f t="shared" si="41"/>
        <v>0</v>
      </c>
      <c r="K319" s="19">
        <f t="shared" si="44"/>
        <v>0</v>
      </c>
      <c r="M319" s="23">
        <f>SUM($D$8:D319)</f>
        <v>1213903.0358609888</v>
      </c>
      <c r="N319" s="23">
        <f>SUM($F$8:F319)</f>
        <v>849999.99999998079</v>
      </c>
      <c r="O319" s="23">
        <f>SUM($E$8:E319)</f>
        <v>363903.03586100723</v>
      </c>
      <c r="P319" s="23">
        <f>SUM($H$8:H319)</f>
        <v>1173726.0416666651</v>
      </c>
      <c r="Q319" s="23">
        <f>SUM($J$8:J319)</f>
        <v>850000.00000000303</v>
      </c>
      <c r="R319" s="23">
        <f>SUM($I$8:I319)</f>
        <v>323726.04166666511</v>
      </c>
    </row>
    <row r="320" spans="3:18">
      <c r="C320" s="9">
        <f t="shared" ca="1" si="38"/>
        <v>53581</v>
      </c>
      <c r="D320" s="11">
        <f t="shared" si="42"/>
        <v>0</v>
      </c>
      <c r="E320" s="11">
        <f t="shared" si="39"/>
        <v>0</v>
      </c>
      <c r="F320" s="11">
        <f t="shared" si="36"/>
        <v>0</v>
      </c>
      <c r="G320" s="11">
        <f t="shared" si="40"/>
        <v>0</v>
      </c>
      <c r="H320" s="19">
        <f t="shared" si="37"/>
        <v>0</v>
      </c>
      <c r="I320" s="19">
        <f t="shared" si="43"/>
        <v>0</v>
      </c>
      <c r="J320" s="19">
        <f t="shared" si="41"/>
        <v>0</v>
      </c>
      <c r="K320" s="19">
        <f t="shared" si="44"/>
        <v>0</v>
      </c>
      <c r="M320" s="23">
        <f>SUM($D$8:D320)</f>
        <v>1213903.0358609888</v>
      </c>
      <c r="N320" s="23">
        <f>SUM($F$8:F320)</f>
        <v>849999.99999998079</v>
      </c>
      <c r="O320" s="23">
        <f>SUM($E$8:E320)</f>
        <v>363903.03586100723</v>
      </c>
      <c r="P320" s="23">
        <f>SUM($H$8:H320)</f>
        <v>1173726.0416666651</v>
      </c>
      <c r="Q320" s="23">
        <f>SUM($J$8:J320)</f>
        <v>850000.00000000303</v>
      </c>
      <c r="R320" s="23">
        <f>SUM($I$8:I320)</f>
        <v>323726.04166666511</v>
      </c>
    </row>
    <row r="321" spans="3:18">
      <c r="C321" s="9">
        <f t="shared" ca="1" si="38"/>
        <v>53611</v>
      </c>
      <c r="D321" s="11">
        <f t="shared" si="42"/>
        <v>0</v>
      </c>
      <c r="E321" s="11">
        <f t="shared" si="39"/>
        <v>0</v>
      </c>
      <c r="F321" s="11">
        <f t="shared" si="36"/>
        <v>0</v>
      </c>
      <c r="G321" s="11">
        <f t="shared" si="40"/>
        <v>0</v>
      </c>
      <c r="H321" s="19">
        <f t="shared" si="37"/>
        <v>0</v>
      </c>
      <c r="I321" s="19">
        <f t="shared" si="43"/>
        <v>0</v>
      </c>
      <c r="J321" s="19">
        <f t="shared" si="41"/>
        <v>0</v>
      </c>
      <c r="K321" s="19">
        <f t="shared" si="44"/>
        <v>0</v>
      </c>
      <c r="M321" s="23">
        <f>SUM($D$8:D321)</f>
        <v>1213903.0358609888</v>
      </c>
      <c r="N321" s="23">
        <f>SUM($F$8:F321)</f>
        <v>849999.99999998079</v>
      </c>
      <c r="O321" s="23">
        <f>SUM($E$8:E321)</f>
        <v>363903.03586100723</v>
      </c>
      <c r="P321" s="23">
        <f>SUM($H$8:H321)</f>
        <v>1173726.0416666651</v>
      </c>
      <c r="Q321" s="23">
        <f>SUM($J$8:J321)</f>
        <v>850000.00000000303</v>
      </c>
      <c r="R321" s="23">
        <f>SUM($I$8:I321)</f>
        <v>323726.04166666511</v>
      </c>
    </row>
    <row r="322" spans="3:18">
      <c r="C322" s="9">
        <f t="shared" ca="1" si="38"/>
        <v>53642</v>
      </c>
      <c r="D322" s="11">
        <f t="shared" si="42"/>
        <v>0</v>
      </c>
      <c r="E322" s="11">
        <f t="shared" si="39"/>
        <v>0</v>
      </c>
      <c r="F322" s="11">
        <f t="shared" si="36"/>
        <v>0</v>
      </c>
      <c r="G322" s="11">
        <f t="shared" si="40"/>
        <v>0</v>
      </c>
      <c r="H322" s="19">
        <f t="shared" si="37"/>
        <v>0</v>
      </c>
      <c r="I322" s="19">
        <f t="shared" si="43"/>
        <v>0</v>
      </c>
      <c r="J322" s="19">
        <f t="shared" si="41"/>
        <v>0</v>
      </c>
      <c r="K322" s="19">
        <f t="shared" si="44"/>
        <v>0</v>
      </c>
      <c r="M322" s="23">
        <f>SUM($D$8:D322)</f>
        <v>1213903.0358609888</v>
      </c>
      <c r="N322" s="23">
        <f>SUM($F$8:F322)</f>
        <v>849999.99999998079</v>
      </c>
      <c r="O322" s="23">
        <f>SUM($E$8:E322)</f>
        <v>363903.03586100723</v>
      </c>
      <c r="P322" s="23">
        <f>SUM($H$8:H322)</f>
        <v>1173726.0416666651</v>
      </c>
      <c r="Q322" s="23">
        <f>SUM($J$8:J322)</f>
        <v>850000.00000000303</v>
      </c>
      <c r="R322" s="23">
        <f>SUM($I$8:I322)</f>
        <v>323726.04166666511</v>
      </c>
    </row>
    <row r="323" spans="3:18">
      <c r="C323" s="9">
        <f t="shared" ca="1" si="38"/>
        <v>53672</v>
      </c>
      <c r="D323" s="11">
        <f t="shared" si="42"/>
        <v>0</v>
      </c>
      <c r="E323" s="11">
        <f t="shared" si="39"/>
        <v>0</v>
      </c>
      <c r="F323" s="11">
        <f t="shared" si="36"/>
        <v>0</v>
      </c>
      <c r="G323" s="11">
        <f t="shared" si="40"/>
        <v>0</v>
      </c>
      <c r="H323" s="19">
        <f t="shared" si="37"/>
        <v>0</v>
      </c>
      <c r="I323" s="19">
        <f t="shared" si="43"/>
        <v>0</v>
      </c>
      <c r="J323" s="19">
        <f t="shared" si="41"/>
        <v>0</v>
      </c>
      <c r="K323" s="19">
        <f t="shared" si="44"/>
        <v>0</v>
      </c>
      <c r="M323" s="23">
        <f>SUM($D$8:D323)</f>
        <v>1213903.0358609888</v>
      </c>
      <c r="N323" s="23">
        <f>SUM($F$8:F323)</f>
        <v>849999.99999998079</v>
      </c>
      <c r="O323" s="23">
        <f>SUM($E$8:E323)</f>
        <v>363903.03586100723</v>
      </c>
      <c r="P323" s="23">
        <f>SUM($H$8:H323)</f>
        <v>1173726.0416666651</v>
      </c>
      <c r="Q323" s="23">
        <f>SUM($J$8:J323)</f>
        <v>850000.00000000303</v>
      </c>
      <c r="R323" s="23">
        <f>SUM($I$8:I323)</f>
        <v>323726.04166666511</v>
      </c>
    </row>
    <row r="324" spans="3:18">
      <c r="C324" s="9">
        <f t="shared" ca="1" si="38"/>
        <v>53703</v>
      </c>
      <c r="D324" s="11">
        <f t="shared" si="42"/>
        <v>0</v>
      </c>
      <c r="E324" s="11">
        <f t="shared" si="39"/>
        <v>0</v>
      </c>
      <c r="F324" s="11">
        <f t="shared" si="36"/>
        <v>0</v>
      </c>
      <c r="G324" s="11">
        <f t="shared" si="40"/>
        <v>0</v>
      </c>
      <c r="H324" s="19">
        <f t="shared" si="37"/>
        <v>0</v>
      </c>
      <c r="I324" s="19">
        <f t="shared" si="43"/>
        <v>0</v>
      </c>
      <c r="J324" s="19">
        <f t="shared" si="41"/>
        <v>0</v>
      </c>
      <c r="K324" s="19">
        <f t="shared" si="44"/>
        <v>0</v>
      </c>
      <c r="M324" s="23">
        <f>SUM($D$8:D324)</f>
        <v>1213903.0358609888</v>
      </c>
      <c r="N324" s="23">
        <f>SUM($F$8:F324)</f>
        <v>849999.99999998079</v>
      </c>
      <c r="O324" s="23">
        <f>SUM($E$8:E324)</f>
        <v>363903.03586100723</v>
      </c>
      <c r="P324" s="23">
        <f>SUM($H$8:H324)</f>
        <v>1173726.0416666651</v>
      </c>
      <c r="Q324" s="23">
        <f>SUM($J$8:J324)</f>
        <v>850000.00000000303</v>
      </c>
      <c r="R324" s="23">
        <f>SUM($I$8:I324)</f>
        <v>323726.04166666511</v>
      </c>
    </row>
    <row r="325" spans="3:18">
      <c r="C325" s="9">
        <f t="shared" ca="1" si="38"/>
        <v>53734</v>
      </c>
      <c r="D325" s="11">
        <f t="shared" si="42"/>
        <v>0</v>
      </c>
      <c r="E325" s="11">
        <f t="shared" si="39"/>
        <v>0</v>
      </c>
      <c r="F325" s="11">
        <f t="shared" si="36"/>
        <v>0</v>
      </c>
      <c r="G325" s="11">
        <f t="shared" si="40"/>
        <v>0</v>
      </c>
      <c r="H325" s="19">
        <f t="shared" si="37"/>
        <v>0</v>
      </c>
      <c r="I325" s="19">
        <f t="shared" si="43"/>
        <v>0</v>
      </c>
      <c r="J325" s="19">
        <f t="shared" si="41"/>
        <v>0</v>
      </c>
      <c r="K325" s="19">
        <f t="shared" si="44"/>
        <v>0</v>
      </c>
      <c r="M325" s="23">
        <f>SUM($D$8:D325)</f>
        <v>1213903.0358609888</v>
      </c>
      <c r="N325" s="23">
        <f>SUM($F$8:F325)</f>
        <v>849999.99999998079</v>
      </c>
      <c r="O325" s="23">
        <f>SUM($E$8:E325)</f>
        <v>363903.03586100723</v>
      </c>
      <c r="P325" s="23">
        <f>SUM($H$8:H325)</f>
        <v>1173726.0416666651</v>
      </c>
      <c r="Q325" s="23">
        <f>SUM($J$8:J325)</f>
        <v>850000.00000000303</v>
      </c>
      <c r="R325" s="23">
        <f>SUM($I$8:I325)</f>
        <v>323726.04166666511</v>
      </c>
    </row>
    <row r="326" spans="3:18">
      <c r="C326" s="9">
        <f t="shared" ca="1" si="38"/>
        <v>53762</v>
      </c>
      <c r="D326" s="11">
        <f t="shared" si="42"/>
        <v>0</v>
      </c>
      <c r="E326" s="11">
        <f t="shared" si="39"/>
        <v>0</v>
      </c>
      <c r="F326" s="11">
        <f t="shared" si="36"/>
        <v>0</v>
      </c>
      <c r="G326" s="11">
        <f t="shared" si="40"/>
        <v>0</v>
      </c>
      <c r="H326" s="19">
        <f t="shared" si="37"/>
        <v>0</v>
      </c>
      <c r="I326" s="19">
        <f t="shared" si="43"/>
        <v>0</v>
      </c>
      <c r="J326" s="19">
        <f t="shared" si="41"/>
        <v>0</v>
      </c>
      <c r="K326" s="19">
        <f t="shared" si="44"/>
        <v>0</v>
      </c>
      <c r="M326" s="23">
        <f>SUM($D$8:D326)</f>
        <v>1213903.0358609888</v>
      </c>
      <c r="N326" s="23">
        <f>SUM($F$8:F326)</f>
        <v>849999.99999998079</v>
      </c>
      <c r="O326" s="23">
        <f>SUM($E$8:E326)</f>
        <v>363903.03586100723</v>
      </c>
      <c r="P326" s="23">
        <f>SUM($H$8:H326)</f>
        <v>1173726.0416666651</v>
      </c>
      <c r="Q326" s="23">
        <f>SUM($J$8:J326)</f>
        <v>850000.00000000303</v>
      </c>
      <c r="R326" s="23">
        <f>SUM($I$8:I326)</f>
        <v>323726.04166666511</v>
      </c>
    </row>
    <row r="327" spans="3:18">
      <c r="C327" s="9">
        <f t="shared" ca="1" si="38"/>
        <v>53793</v>
      </c>
      <c r="D327" s="11">
        <f t="shared" si="42"/>
        <v>0</v>
      </c>
      <c r="E327" s="11">
        <f t="shared" si="39"/>
        <v>0</v>
      </c>
      <c r="F327" s="11">
        <f t="shared" si="36"/>
        <v>0</v>
      </c>
      <c r="G327" s="11">
        <f t="shared" si="40"/>
        <v>0</v>
      </c>
      <c r="H327" s="19">
        <f t="shared" si="37"/>
        <v>0</v>
      </c>
      <c r="I327" s="19">
        <f t="shared" si="43"/>
        <v>0</v>
      </c>
      <c r="J327" s="19">
        <f t="shared" si="41"/>
        <v>0</v>
      </c>
      <c r="K327" s="19">
        <f t="shared" si="44"/>
        <v>0</v>
      </c>
      <c r="M327" s="23">
        <f>SUM($D$8:D327)</f>
        <v>1213903.0358609888</v>
      </c>
      <c r="N327" s="23">
        <f>SUM($F$8:F327)</f>
        <v>849999.99999998079</v>
      </c>
      <c r="O327" s="23">
        <f>SUM($E$8:E327)</f>
        <v>363903.03586100723</v>
      </c>
      <c r="P327" s="23">
        <f>SUM($H$8:H327)</f>
        <v>1173726.0416666651</v>
      </c>
      <c r="Q327" s="23">
        <f>SUM($J$8:J327)</f>
        <v>850000.00000000303</v>
      </c>
      <c r="R327" s="23">
        <f>SUM($I$8:I327)</f>
        <v>323726.04166666511</v>
      </c>
    </row>
    <row r="328" spans="3:18">
      <c r="C328" s="9">
        <f t="shared" ca="1" si="38"/>
        <v>53823</v>
      </c>
      <c r="D328" s="11">
        <f t="shared" si="42"/>
        <v>0</v>
      </c>
      <c r="E328" s="11">
        <f t="shared" si="39"/>
        <v>0</v>
      </c>
      <c r="F328" s="11">
        <f t="shared" si="36"/>
        <v>0</v>
      </c>
      <c r="G328" s="11">
        <f t="shared" si="40"/>
        <v>0</v>
      </c>
      <c r="H328" s="19">
        <f t="shared" si="37"/>
        <v>0</v>
      </c>
      <c r="I328" s="19">
        <f t="shared" si="43"/>
        <v>0</v>
      </c>
      <c r="J328" s="19">
        <f t="shared" si="41"/>
        <v>0</v>
      </c>
      <c r="K328" s="19">
        <f t="shared" si="44"/>
        <v>0</v>
      </c>
      <c r="M328" s="23">
        <f>SUM($D$8:D328)</f>
        <v>1213903.0358609888</v>
      </c>
      <c r="N328" s="23">
        <f>SUM($F$8:F328)</f>
        <v>849999.99999998079</v>
      </c>
      <c r="O328" s="23">
        <f>SUM($E$8:E328)</f>
        <v>363903.03586100723</v>
      </c>
      <c r="P328" s="23">
        <f>SUM($H$8:H328)</f>
        <v>1173726.0416666651</v>
      </c>
      <c r="Q328" s="23">
        <f>SUM($J$8:J328)</f>
        <v>850000.00000000303</v>
      </c>
      <c r="R328" s="23">
        <f>SUM($I$8:I328)</f>
        <v>323726.04166666511</v>
      </c>
    </row>
    <row r="329" spans="3:18">
      <c r="C329" s="9">
        <f t="shared" ca="1" si="38"/>
        <v>53854</v>
      </c>
      <c r="D329" s="11">
        <f t="shared" si="42"/>
        <v>0</v>
      </c>
      <c r="E329" s="11">
        <f t="shared" si="39"/>
        <v>0</v>
      </c>
      <c r="F329" s="11">
        <f t="shared" ref="F329:F375" si="45">D329-E329</f>
        <v>0</v>
      </c>
      <c r="G329" s="11">
        <f t="shared" si="40"/>
        <v>0</v>
      </c>
      <c r="H329" s="19">
        <f t="shared" ref="H329:H375" si="46">IF(K328=0,0,$E$4/$G$4+K328*$A$4)</f>
        <v>0</v>
      </c>
      <c r="I329" s="19">
        <f t="shared" si="43"/>
        <v>0</v>
      </c>
      <c r="J329" s="19">
        <f t="shared" si="41"/>
        <v>0</v>
      </c>
      <c r="K329" s="19">
        <f t="shared" si="44"/>
        <v>0</v>
      </c>
      <c r="M329" s="23">
        <f>SUM($D$8:D329)</f>
        <v>1213903.0358609888</v>
      </c>
      <c r="N329" s="23">
        <f>SUM($F$8:F329)</f>
        <v>849999.99999998079</v>
      </c>
      <c r="O329" s="23">
        <f>SUM($E$8:E329)</f>
        <v>363903.03586100723</v>
      </c>
      <c r="P329" s="23">
        <f>SUM($H$8:H329)</f>
        <v>1173726.0416666651</v>
      </c>
      <c r="Q329" s="23">
        <f>SUM($J$8:J329)</f>
        <v>850000.00000000303</v>
      </c>
      <c r="R329" s="23">
        <f>SUM($I$8:I329)</f>
        <v>323726.04166666511</v>
      </c>
    </row>
    <row r="330" spans="3:18">
      <c r="C330" s="9">
        <f t="shared" ref="C330:C375" ca="1" si="47">EDATE(C329,1)</f>
        <v>53884</v>
      </c>
      <c r="D330" s="11">
        <f t="shared" si="42"/>
        <v>0</v>
      </c>
      <c r="E330" s="11">
        <f t="shared" ref="E330:E375" si="48">G329*$A$4</f>
        <v>0</v>
      </c>
      <c r="F330" s="11">
        <f t="shared" si="45"/>
        <v>0</v>
      </c>
      <c r="G330" s="11">
        <f t="shared" ref="G330:G375" si="49">IF( G329-F330&lt;1,0,G329-F330)</f>
        <v>0</v>
      </c>
      <c r="H330" s="19">
        <f t="shared" si="46"/>
        <v>0</v>
      </c>
      <c r="I330" s="19">
        <f t="shared" si="43"/>
        <v>0</v>
      </c>
      <c r="J330" s="19">
        <f t="shared" ref="J330:J375" si="50">IF(K329=0,0,$E$4/$G$4)</f>
        <v>0</v>
      </c>
      <c r="K330" s="19">
        <f t="shared" si="44"/>
        <v>0</v>
      </c>
      <c r="M330" s="23">
        <f>SUM($D$8:D330)</f>
        <v>1213903.0358609888</v>
      </c>
      <c r="N330" s="23">
        <f>SUM($F$8:F330)</f>
        <v>849999.99999998079</v>
      </c>
      <c r="O330" s="23">
        <f>SUM($E$8:E330)</f>
        <v>363903.03586100723</v>
      </c>
      <c r="P330" s="23">
        <f>SUM($H$8:H330)</f>
        <v>1173726.0416666651</v>
      </c>
      <c r="Q330" s="23">
        <f>SUM($J$8:J330)</f>
        <v>850000.00000000303</v>
      </c>
      <c r="R330" s="23">
        <f>SUM($I$8:I330)</f>
        <v>323726.04166666511</v>
      </c>
    </row>
    <row r="331" spans="3:18">
      <c r="C331" s="9">
        <f t="shared" ca="1" si="47"/>
        <v>53915</v>
      </c>
      <c r="D331" s="11">
        <f t="shared" ref="D331:D375" si="51">IF(G330=0,0,$D$8)</f>
        <v>0</v>
      </c>
      <c r="E331" s="11">
        <f t="shared" si="48"/>
        <v>0</v>
      </c>
      <c r="F331" s="11">
        <f t="shared" si="45"/>
        <v>0</v>
      </c>
      <c r="G331" s="11">
        <f t="shared" si="49"/>
        <v>0</v>
      </c>
      <c r="H331" s="19">
        <f t="shared" si="46"/>
        <v>0</v>
      </c>
      <c r="I331" s="19">
        <f t="shared" ref="I331:I375" si="52">K330*$A$4</f>
        <v>0</v>
      </c>
      <c r="J331" s="19">
        <f t="shared" si="50"/>
        <v>0</v>
      </c>
      <c r="K331" s="19">
        <f t="shared" ref="K331:K375" si="53">IF(K330-J331&lt;1,0,K330-J331)</f>
        <v>0</v>
      </c>
      <c r="M331" s="23">
        <f>SUM($D$8:D331)</f>
        <v>1213903.0358609888</v>
      </c>
      <c r="N331" s="23">
        <f>SUM($F$8:F331)</f>
        <v>849999.99999998079</v>
      </c>
      <c r="O331" s="23">
        <f>SUM($E$8:E331)</f>
        <v>363903.03586100723</v>
      </c>
      <c r="P331" s="23">
        <f>SUM($H$8:H331)</f>
        <v>1173726.0416666651</v>
      </c>
      <c r="Q331" s="23">
        <f>SUM($J$8:J331)</f>
        <v>850000.00000000303</v>
      </c>
      <c r="R331" s="23">
        <f>SUM($I$8:I331)</f>
        <v>323726.04166666511</v>
      </c>
    </row>
    <row r="332" spans="3:18">
      <c r="C332" s="9">
        <f t="shared" ca="1" si="47"/>
        <v>53946</v>
      </c>
      <c r="D332" s="11">
        <f t="shared" si="51"/>
        <v>0</v>
      </c>
      <c r="E332" s="11">
        <f t="shared" si="48"/>
        <v>0</v>
      </c>
      <c r="F332" s="11">
        <f t="shared" si="45"/>
        <v>0</v>
      </c>
      <c r="G332" s="11">
        <f t="shared" si="49"/>
        <v>0</v>
      </c>
      <c r="H332" s="19">
        <f t="shared" si="46"/>
        <v>0</v>
      </c>
      <c r="I332" s="19">
        <f t="shared" si="52"/>
        <v>0</v>
      </c>
      <c r="J332" s="19">
        <f t="shared" si="50"/>
        <v>0</v>
      </c>
      <c r="K332" s="19">
        <f t="shared" si="53"/>
        <v>0</v>
      </c>
      <c r="M332" s="23">
        <f>SUM($D$8:D332)</f>
        <v>1213903.0358609888</v>
      </c>
      <c r="N332" s="23">
        <f>SUM($F$8:F332)</f>
        <v>849999.99999998079</v>
      </c>
      <c r="O332" s="23">
        <f>SUM($E$8:E332)</f>
        <v>363903.03586100723</v>
      </c>
      <c r="P332" s="23">
        <f>SUM($H$8:H332)</f>
        <v>1173726.0416666651</v>
      </c>
      <c r="Q332" s="23">
        <f>SUM($J$8:J332)</f>
        <v>850000.00000000303</v>
      </c>
      <c r="R332" s="23">
        <f>SUM($I$8:I332)</f>
        <v>323726.04166666511</v>
      </c>
    </row>
    <row r="333" spans="3:18">
      <c r="C333" s="9">
        <f t="shared" ca="1" si="47"/>
        <v>53976</v>
      </c>
      <c r="D333" s="11">
        <f t="shared" si="51"/>
        <v>0</v>
      </c>
      <c r="E333" s="11">
        <f t="shared" si="48"/>
        <v>0</v>
      </c>
      <c r="F333" s="11">
        <f t="shared" si="45"/>
        <v>0</v>
      </c>
      <c r="G333" s="11">
        <f t="shared" si="49"/>
        <v>0</v>
      </c>
      <c r="H333" s="19">
        <f t="shared" si="46"/>
        <v>0</v>
      </c>
      <c r="I333" s="19">
        <f t="shared" si="52"/>
        <v>0</v>
      </c>
      <c r="J333" s="19">
        <f t="shared" si="50"/>
        <v>0</v>
      </c>
      <c r="K333" s="19">
        <f t="shared" si="53"/>
        <v>0</v>
      </c>
      <c r="M333" s="23">
        <f>SUM($D$8:D333)</f>
        <v>1213903.0358609888</v>
      </c>
      <c r="N333" s="23">
        <f>SUM($F$8:F333)</f>
        <v>849999.99999998079</v>
      </c>
      <c r="O333" s="23">
        <f>SUM($E$8:E333)</f>
        <v>363903.03586100723</v>
      </c>
      <c r="P333" s="23">
        <f>SUM($H$8:H333)</f>
        <v>1173726.0416666651</v>
      </c>
      <c r="Q333" s="23">
        <f>SUM($J$8:J333)</f>
        <v>850000.00000000303</v>
      </c>
      <c r="R333" s="23">
        <f>SUM($I$8:I333)</f>
        <v>323726.04166666511</v>
      </c>
    </row>
    <row r="334" spans="3:18">
      <c r="C334" s="9">
        <f t="shared" ca="1" si="47"/>
        <v>54007</v>
      </c>
      <c r="D334" s="11">
        <f t="shared" si="51"/>
        <v>0</v>
      </c>
      <c r="E334" s="11">
        <f t="shared" si="48"/>
        <v>0</v>
      </c>
      <c r="F334" s="11">
        <f t="shared" si="45"/>
        <v>0</v>
      </c>
      <c r="G334" s="11">
        <f t="shared" si="49"/>
        <v>0</v>
      </c>
      <c r="H334" s="19">
        <f t="shared" si="46"/>
        <v>0</v>
      </c>
      <c r="I334" s="19">
        <f t="shared" si="52"/>
        <v>0</v>
      </c>
      <c r="J334" s="19">
        <f t="shared" si="50"/>
        <v>0</v>
      </c>
      <c r="K334" s="19">
        <f t="shared" si="53"/>
        <v>0</v>
      </c>
      <c r="M334" s="23">
        <f>SUM($D$8:D334)</f>
        <v>1213903.0358609888</v>
      </c>
      <c r="N334" s="23">
        <f>SUM($F$8:F334)</f>
        <v>849999.99999998079</v>
      </c>
      <c r="O334" s="23">
        <f>SUM($E$8:E334)</f>
        <v>363903.03586100723</v>
      </c>
      <c r="P334" s="23">
        <f>SUM($H$8:H334)</f>
        <v>1173726.0416666651</v>
      </c>
      <c r="Q334" s="23">
        <f>SUM($J$8:J334)</f>
        <v>850000.00000000303</v>
      </c>
      <c r="R334" s="23">
        <f>SUM($I$8:I334)</f>
        <v>323726.04166666511</v>
      </c>
    </row>
    <row r="335" spans="3:18">
      <c r="C335" s="9">
        <f t="shared" ca="1" si="47"/>
        <v>54037</v>
      </c>
      <c r="D335" s="11">
        <f t="shared" si="51"/>
        <v>0</v>
      </c>
      <c r="E335" s="11">
        <f t="shared" si="48"/>
        <v>0</v>
      </c>
      <c r="F335" s="11">
        <f t="shared" si="45"/>
        <v>0</v>
      </c>
      <c r="G335" s="11">
        <f t="shared" si="49"/>
        <v>0</v>
      </c>
      <c r="H335" s="19">
        <f t="shared" si="46"/>
        <v>0</v>
      </c>
      <c r="I335" s="19">
        <f t="shared" si="52"/>
        <v>0</v>
      </c>
      <c r="J335" s="19">
        <f t="shared" si="50"/>
        <v>0</v>
      </c>
      <c r="K335" s="19">
        <f t="shared" si="53"/>
        <v>0</v>
      </c>
      <c r="M335" s="23">
        <f>SUM($D$8:D335)</f>
        <v>1213903.0358609888</v>
      </c>
      <c r="N335" s="23">
        <f>SUM($F$8:F335)</f>
        <v>849999.99999998079</v>
      </c>
      <c r="O335" s="23">
        <f>SUM($E$8:E335)</f>
        <v>363903.03586100723</v>
      </c>
      <c r="P335" s="23">
        <f>SUM($H$8:H335)</f>
        <v>1173726.0416666651</v>
      </c>
      <c r="Q335" s="23">
        <f>SUM($J$8:J335)</f>
        <v>850000.00000000303</v>
      </c>
      <c r="R335" s="23">
        <f>SUM($I$8:I335)</f>
        <v>323726.04166666511</v>
      </c>
    </row>
    <row r="336" spans="3:18">
      <c r="C336" s="9">
        <f t="shared" ca="1" si="47"/>
        <v>54068</v>
      </c>
      <c r="D336" s="11">
        <f t="shared" si="51"/>
        <v>0</v>
      </c>
      <c r="E336" s="11">
        <f t="shared" si="48"/>
        <v>0</v>
      </c>
      <c r="F336" s="11">
        <f t="shared" si="45"/>
        <v>0</v>
      </c>
      <c r="G336" s="11">
        <f t="shared" si="49"/>
        <v>0</v>
      </c>
      <c r="H336" s="19">
        <f t="shared" si="46"/>
        <v>0</v>
      </c>
      <c r="I336" s="19">
        <f t="shared" si="52"/>
        <v>0</v>
      </c>
      <c r="J336" s="19">
        <f t="shared" si="50"/>
        <v>0</v>
      </c>
      <c r="K336" s="19">
        <f t="shared" si="53"/>
        <v>0</v>
      </c>
      <c r="M336" s="23">
        <f>SUM($D$8:D336)</f>
        <v>1213903.0358609888</v>
      </c>
      <c r="N336" s="23">
        <f>SUM($F$8:F336)</f>
        <v>849999.99999998079</v>
      </c>
      <c r="O336" s="23">
        <f>SUM($E$8:E336)</f>
        <v>363903.03586100723</v>
      </c>
      <c r="P336" s="23">
        <f>SUM($H$8:H336)</f>
        <v>1173726.0416666651</v>
      </c>
      <c r="Q336" s="23">
        <f>SUM($J$8:J336)</f>
        <v>850000.00000000303</v>
      </c>
      <c r="R336" s="23">
        <f>SUM($I$8:I336)</f>
        <v>323726.04166666511</v>
      </c>
    </row>
    <row r="337" spans="3:18">
      <c r="C337" s="9">
        <f t="shared" ca="1" si="47"/>
        <v>54099</v>
      </c>
      <c r="D337" s="11">
        <f t="shared" si="51"/>
        <v>0</v>
      </c>
      <c r="E337" s="11">
        <f t="shared" si="48"/>
        <v>0</v>
      </c>
      <c r="F337" s="11">
        <f t="shared" si="45"/>
        <v>0</v>
      </c>
      <c r="G337" s="11">
        <f t="shared" si="49"/>
        <v>0</v>
      </c>
      <c r="H337" s="19">
        <f t="shared" si="46"/>
        <v>0</v>
      </c>
      <c r="I337" s="19">
        <f t="shared" si="52"/>
        <v>0</v>
      </c>
      <c r="J337" s="19">
        <f t="shared" si="50"/>
        <v>0</v>
      </c>
      <c r="K337" s="19">
        <f t="shared" si="53"/>
        <v>0</v>
      </c>
      <c r="M337" s="23">
        <f>SUM($D$8:D337)</f>
        <v>1213903.0358609888</v>
      </c>
      <c r="N337" s="23">
        <f>SUM($F$8:F337)</f>
        <v>849999.99999998079</v>
      </c>
      <c r="O337" s="23">
        <f>SUM($E$8:E337)</f>
        <v>363903.03586100723</v>
      </c>
      <c r="P337" s="23">
        <f>SUM($H$8:H337)</f>
        <v>1173726.0416666651</v>
      </c>
      <c r="Q337" s="23">
        <f>SUM($J$8:J337)</f>
        <v>850000.00000000303</v>
      </c>
      <c r="R337" s="23">
        <f>SUM($I$8:I337)</f>
        <v>323726.04166666511</v>
      </c>
    </row>
    <row r="338" spans="3:18">
      <c r="C338" s="9">
        <f t="shared" ca="1" si="47"/>
        <v>54128</v>
      </c>
      <c r="D338" s="11">
        <f t="shared" si="51"/>
        <v>0</v>
      </c>
      <c r="E338" s="11">
        <f t="shared" si="48"/>
        <v>0</v>
      </c>
      <c r="F338" s="11">
        <f t="shared" si="45"/>
        <v>0</v>
      </c>
      <c r="G338" s="11">
        <f t="shared" si="49"/>
        <v>0</v>
      </c>
      <c r="H338" s="19">
        <f t="shared" si="46"/>
        <v>0</v>
      </c>
      <c r="I338" s="19">
        <f t="shared" si="52"/>
        <v>0</v>
      </c>
      <c r="J338" s="19">
        <f t="shared" si="50"/>
        <v>0</v>
      </c>
      <c r="K338" s="19">
        <f t="shared" si="53"/>
        <v>0</v>
      </c>
      <c r="M338" s="23">
        <f>SUM($D$8:D338)</f>
        <v>1213903.0358609888</v>
      </c>
      <c r="N338" s="23">
        <f>SUM($F$8:F338)</f>
        <v>849999.99999998079</v>
      </c>
      <c r="O338" s="23">
        <f>SUM($E$8:E338)</f>
        <v>363903.03586100723</v>
      </c>
      <c r="P338" s="23">
        <f>SUM($H$8:H338)</f>
        <v>1173726.0416666651</v>
      </c>
      <c r="Q338" s="23">
        <f>SUM($J$8:J338)</f>
        <v>850000.00000000303</v>
      </c>
      <c r="R338" s="23">
        <f>SUM($I$8:I338)</f>
        <v>323726.04166666511</v>
      </c>
    </row>
    <row r="339" spans="3:18">
      <c r="C339" s="9">
        <f t="shared" ca="1" si="47"/>
        <v>54159</v>
      </c>
      <c r="D339" s="11">
        <f t="shared" si="51"/>
        <v>0</v>
      </c>
      <c r="E339" s="11">
        <f t="shared" si="48"/>
        <v>0</v>
      </c>
      <c r="F339" s="11">
        <f t="shared" si="45"/>
        <v>0</v>
      </c>
      <c r="G339" s="11">
        <f t="shared" si="49"/>
        <v>0</v>
      </c>
      <c r="H339" s="19">
        <f t="shared" si="46"/>
        <v>0</v>
      </c>
      <c r="I339" s="19">
        <f t="shared" si="52"/>
        <v>0</v>
      </c>
      <c r="J339" s="19">
        <f t="shared" si="50"/>
        <v>0</v>
      </c>
      <c r="K339" s="19">
        <f t="shared" si="53"/>
        <v>0</v>
      </c>
      <c r="M339" s="23">
        <f>SUM($D$8:D339)</f>
        <v>1213903.0358609888</v>
      </c>
      <c r="N339" s="23">
        <f>SUM($F$8:F339)</f>
        <v>849999.99999998079</v>
      </c>
      <c r="O339" s="23">
        <f>SUM($E$8:E339)</f>
        <v>363903.03586100723</v>
      </c>
      <c r="P339" s="23">
        <f>SUM($H$8:H339)</f>
        <v>1173726.0416666651</v>
      </c>
      <c r="Q339" s="23">
        <f>SUM($J$8:J339)</f>
        <v>850000.00000000303</v>
      </c>
      <c r="R339" s="23">
        <f>SUM($I$8:I339)</f>
        <v>323726.04166666511</v>
      </c>
    </row>
    <row r="340" spans="3:18">
      <c r="C340" s="9">
        <f t="shared" ca="1" si="47"/>
        <v>54189</v>
      </c>
      <c r="D340" s="11">
        <f t="shared" si="51"/>
        <v>0</v>
      </c>
      <c r="E340" s="11">
        <f t="shared" si="48"/>
        <v>0</v>
      </c>
      <c r="F340" s="11">
        <f t="shared" si="45"/>
        <v>0</v>
      </c>
      <c r="G340" s="11">
        <f t="shared" si="49"/>
        <v>0</v>
      </c>
      <c r="H340" s="19">
        <f t="shared" si="46"/>
        <v>0</v>
      </c>
      <c r="I340" s="19">
        <f t="shared" si="52"/>
        <v>0</v>
      </c>
      <c r="J340" s="19">
        <f t="shared" si="50"/>
        <v>0</v>
      </c>
      <c r="K340" s="19">
        <f t="shared" si="53"/>
        <v>0</v>
      </c>
      <c r="M340" s="23">
        <f>SUM($D$8:D340)</f>
        <v>1213903.0358609888</v>
      </c>
      <c r="N340" s="23">
        <f>SUM($F$8:F340)</f>
        <v>849999.99999998079</v>
      </c>
      <c r="O340" s="23">
        <f>SUM($E$8:E340)</f>
        <v>363903.03586100723</v>
      </c>
      <c r="P340" s="23">
        <f>SUM($H$8:H340)</f>
        <v>1173726.0416666651</v>
      </c>
      <c r="Q340" s="23">
        <f>SUM($J$8:J340)</f>
        <v>850000.00000000303</v>
      </c>
      <c r="R340" s="23">
        <f>SUM($I$8:I340)</f>
        <v>323726.04166666511</v>
      </c>
    </row>
    <row r="341" spans="3:18">
      <c r="C341" s="9">
        <f t="shared" ca="1" si="47"/>
        <v>54220</v>
      </c>
      <c r="D341" s="11">
        <f t="shared" si="51"/>
        <v>0</v>
      </c>
      <c r="E341" s="11">
        <f t="shared" si="48"/>
        <v>0</v>
      </c>
      <c r="F341" s="11">
        <f t="shared" si="45"/>
        <v>0</v>
      </c>
      <c r="G341" s="11">
        <f t="shared" si="49"/>
        <v>0</v>
      </c>
      <c r="H341" s="19">
        <f t="shared" si="46"/>
        <v>0</v>
      </c>
      <c r="I341" s="19">
        <f t="shared" si="52"/>
        <v>0</v>
      </c>
      <c r="J341" s="19">
        <f t="shared" si="50"/>
        <v>0</v>
      </c>
      <c r="K341" s="19">
        <f t="shared" si="53"/>
        <v>0</v>
      </c>
      <c r="M341" s="23">
        <f>SUM($D$8:D341)</f>
        <v>1213903.0358609888</v>
      </c>
      <c r="N341" s="23">
        <f>SUM($F$8:F341)</f>
        <v>849999.99999998079</v>
      </c>
      <c r="O341" s="23">
        <f>SUM($E$8:E341)</f>
        <v>363903.03586100723</v>
      </c>
      <c r="P341" s="23">
        <f>SUM($H$8:H341)</f>
        <v>1173726.0416666651</v>
      </c>
      <c r="Q341" s="23">
        <f>SUM($J$8:J341)</f>
        <v>850000.00000000303</v>
      </c>
      <c r="R341" s="23">
        <f>SUM($I$8:I341)</f>
        <v>323726.04166666511</v>
      </c>
    </row>
    <row r="342" spans="3:18">
      <c r="C342" s="9">
        <f t="shared" ca="1" si="47"/>
        <v>54250</v>
      </c>
      <c r="D342" s="11">
        <f t="shared" si="51"/>
        <v>0</v>
      </c>
      <c r="E342" s="11">
        <f t="shared" si="48"/>
        <v>0</v>
      </c>
      <c r="F342" s="11">
        <f t="shared" si="45"/>
        <v>0</v>
      </c>
      <c r="G342" s="11">
        <f t="shared" si="49"/>
        <v>0</v>
      </c>
      <c r="H342" s="19">
        <f t="shared" si="46"/>
        <v>0</v>
      </c>
      <c r="I342" s="19">
        <f t="shared" si="52"/>
        <v>0</v>
      </c>
      <c r="J342" s="19">
        <f t="shared" si="50"/>
        <v>0</v>
      </c>
      <c r="K342" s="19">
        <f t="shared" si="53"/>
        <v>0</v>
      </c>
      <c r="M342" s="23">
        <f>SUM($D$8:D342)</f>
        <v>1213903.0358609888</v>
      </c>
      <c r="N342" s="23">
        <f>SUM($F$8:F342)</f>
        <v>849999.99999998079</v>
      </c>
      <c r="O342" s="23">
        <f>SUM($E$8:E342)</f>
        <v>363903.03586100723</v>
      </c>
      <c r="P342" s="23">
        <f>SUM($H$8:H342)</f>
        <v>1173726.0416666651</v>
      </c>
      <c r="Q342" s="23">
        <f>SUM($J$8:J342)</f>
        <v>850000.00000000303</v>
      </c>
      <c r="R342" s="23">
        <f>SUM($I$8:I342)</f>
        <v>323726.04166666511</v>
      </c>
    </row>
    <row r="343" spans="3:18">
      <c r="C343" s="9">
        <f t="shared" ca="1" si="47"/>
        <v>54281</v>
      </c>
      <c r="D343" s="11">
        <f t="shared" si="51"/>
        <v>0</v>
      </c>
      <c r="E343" s="11">
        <f t="shared" si="48"/>
        <v>0</v>
      </c>
      <c r="F343" s="11">
        <f t="shared" si="45"/>
        <v>0</v>
      </c>
      <c r="G343" s="11">
        <f t="shared" si="49"/>
        <v>0</v>
      </c>
      <c r="H343" s="19">
        <f t="shared" si="46"/>
        <v>0</v>
      </c>
      <c r="I343" s="19">
        <f t="shared" si="52"/>
        <v>0</v>
      </c>
      <c r="J343" s="19">
        <f t="shared" si="50"/>
        <v>0</v>
      </c>
      <c r="K343" s="19">
        <f t="shared" si="53"/>
        <v>0</v>
      </c>
      <c r="M343" s="23">
        <f>SUM($D$8:D343)</f>
        <v>1213903.0358609888</v>
      </c>
      <c r="N343" s="23">
        <f>SUM($F$8:F343)</f>
        <v>849999.99999998079</v>
      </c>
      <c r="O343" s="23">
        <f>SUM($E$8:E343)</f>
        <v>363903.03586100723</v>
      </c>
      <c r="P343" s="23">
        <f>SUM($H$8:H343)</f>
        <v>1173726.0416666651</v>
      </c>
      <c r="Q343" s="23">
        <f>SUM($J$8:J343)</f>
        <v>850000.00000000303</v>
      </c>
      <c r="R343" s="23">
        <f>SUM($I$8:I343)</f>
        <v>323726.04166666511</v>
      </c>
    </row>
    <row r="344" spans="3:18">
      <c r="C344" s="9">
        <f t="shared" ca="1" si="47"/>
        <v>54312</v>
      </c>
      <c r="D344" s="11">
        <f t="shared" si="51"/>
        <v>0</v>
      </c>
      <c r="E344" s="11">
        <f t="shared" si="48"/>
        <v>0</v>
      </c>
      <c r="F344" s="11">
        <f t="shared" si="45"/>
        <v>0</v>
      </c>
      <c r="G344" s="11">
        <f t="shared" si="49"/>
        <v>0</v>
      </c>
      <c r="H344" s="19">
        <f t="shared" si="46"/>
        <v>0</v>
      </c>
      <c r="I344" s="19">
        <f t="shared" si="52"/>
        <v>0</v>
      </c>
      <c r="J344" s="19">
        <f t="shared" si="50"/>
        <v>0</v>
      </c>
      <c r="K344" s="19">
        <f t="shared" si="53"/>
        <v>0</v>
      </c>
      <c r="M344" s="23">
        <f>SUM($D$8:D344)</f>
        <v>1213903.0358609888</v>
      </c>
      <c r="N344" s="23">
        <f>SUM($F$8:F344)</f>
        <v>849999.99999998079</v>
      </c>
      <c r="O344" s="23">
        <f>SUM($E$8:E344)</f>
        <v>363903.03586100723</v>
      </c>
      <c r="P344" s="23">
        <f>SUM($H$8:H344)</f>
        <v>1173726.0416666651</v>
      </c>
      <c r="Q344" s="23">
        <f>SUM($J$8:J344)</f>
        <v>850000.00000000303</v>
      </c>
      <c r="R344" s="23">
        <f>SUM($I$8:I344)</f>
        <v>323726.04166666511</v>
      </c>
    </row>
    <row r="345" spans="3:18">
      <c r="C345" s="9">
        <f t="shared" ca="1" si="47"/>
        <v>54342</v>
      </c>
      <c r="D345" s="11">
        <f t="shared" si="51"/>
        <v>0</v>
      </c>
      <c r="E345" s="11">
        <f t="shared" si="48"/>
        <v>0</v>
      </c>
      <c r="F345" s="11">
        <f t="shared" si="45"/>
        <v>0</v>
      </c>
      <c r="G345" s="11">
        <f t="shared" si="49"/>
        <v>0</v>
      </c>
      <c r="H345" s="19">
        <f t="shared" si="46"/>
        <v>0</v>
      </c>
      <c r="I345" s="19">
        <f t="shared" si="52"/>
        <v>0</v>
      </c>
      <c r="J345" s="19">
        <f t="shared" si="50"/>
        <v>0</v>
      </c>
      <c r="K345" s="19">
        <f t="shared" si="53"/>
        <v>0</v>
      </c>
      <c r="M345" s="23">
        <f>SUM($D$8:D345)</f>
        <v>1213903.0358609888</v>
      </c>
      <c r="N345" s="23">
        <f>SUM($F$8:F345)</f>
        <v>849999.99999998079</v>
      </c>
      <c r="O345" s="23">
        <f>SUM($E$8:E345)</f>
        <v>363903.03586100723</v>
      </c>
      <c r="P345" s="23">
        <f>SUM($H$8:H345)</f>
        <v>1173726.0416666651</v>
      </c>
      <c r="Q345" s="23">
        <f>SUM($J$8:J345)</f>
        <v>850000.00000000303</v>
      </c>
      <c r="R345" s="23">
        <f>SUM($I$8:I345)</f>
        <v>323726.04166666511</v>
      </c>
    </row>
    <row r="346" spans="3:18">
      <c r="C346" s="9">
        <f t="shared" ca="1" si="47"/>
        <v>54373</v>
      </c>
      <c r="D346" s="11">
        <f t="shared" si="51"/>
        <v>0</v>
      </c>
      <c r="E346" s="11">
        <f t="shared" si="48"/>
        <v>0</v>
      </c>
      <c r="F346" s="11">
        <f t="shared" si="45"/>
        <v>0</v>
      </c>
      <c r="G346" s="11">
        <f t="shared" si="49"/>
        <v>0</v>
      </c>
      <c r="H346" s="19">
        <f t="shared" si="46"/>
        <v>0</v>
      </c>
      <c r="I346" s="19">
        <f t="shared" si="52"/>
        <v>0</v>
      </c>
      <c r="J346" s="19">
        <f t="shared" si="50"/>
        <v>0</v>
      </c>
      <c r="K346" s="19">
        <f t="shared" si="53"/>
        <v>0</v>
      </c>
      <c r="M346" s="23">
        <f>SUM($D$8:D346)</f>
        <v>1213903.0358609888</v>
      </c>
      <c r="N346" s="23">
        <f>SUM($F$8:F346)</f>
        <v>849999.99999998079</v>
      </c>
      <c r="O346" s="23">
        <f>SUM($E$8:E346)</f>
        <v>363903.03586100723</v>
      </c>
      <c r="P346" s="23">
        <f>SUM($H$8:H346)</f>
        <v>1173726.0416666651</v>
      </c>
      <c r="Q346" s="23">
        <f>SUM($J$8:J346)</f>
        <v>850000.00000000303</v>
      </c>
      <c r="R346" s="23">
        <f>SUM($I$8:I346)</f>
        <v>323726.04166666511</v>
      </c>
    </row>
    <row r="347" spans="3:18">
      <c r="C347" s="9">
        <f t="shared" ca="1" si="47"/>
        <v>54403</v>
      </c>
      <c r="D347" s="11">
        <f t="shared" si="51"/>
        <v>0</v>
      </c>
      <c r="E347" s="11">
        <f t="shared" si="48"/>
        <v>0</v>
      </c>
      <c r="F347" s="11">
        <f t="shared" si="45"/>
        <v>0</v>
      </c>
      <c r="G347" s="11">
        <f t="shared" si="49"/>
        <v>0</v>
      </c>
      <c r="H347" s="19">
        <f t="shared" si="46"/>
        <v>0</v>
      </c>
      <c r="I347" s="19">
        <f t="shared" si="52"/>
        <v>0</v>
      </c>
      <c r="J347" s="19">
        <f t="shared" si="50"/>
        <v>0</v>
      </c>
      <c r="K347" s="19">
        <f t="shared" si="53"/>
        <v>0</v>
      </c>
      <c r="M347" s="23">
        <f>SUM($D$8:D347)</f>
        <v>1213903.0358609888</v>
      </c>
      <c r="N347" s="23">
        <f>SUM($F$8:F347)</f>
        <v>849999.99999998079</v>
      </c>
      <c r="O347" s="23">
        <f>SUM($E$8:E347)</f>
        <v>363903.03586100723</v>
      </c>
      <c r="P347" s="23">
        <f>SUM($H$8:H347)</f>
        <v>1173726.0416666651</v>
      </c>
      <c r="Q347" s="23">
        <f>SUM($J$8:J347)</f>
        <v>850000.00000000303</v>
      </c>
      <c r="R347" s="23">
        <f>SUM($I$8:I347)</f>
        <v>323726.04166666511</v>
      </c>
    </row>
    <row r="348" spans="3:18">
      <c r="C348" s="9">
        <f t="shared" ca="1" si="47"/>
        <v>54434</v>
      </c>
      <c r="D348" s="11">
        <f t="shared" si="51"/>
        <v>0</v>
      </c>
      <c r="E348" s="11">
        <f t="shared" si="48"/>
        <v>0</v>
      </c>
      <c r="F348" s="11">
        <f t="shared" si="45"/>
        <v>0</v>
      </c>
      <c r="G348" s="11">
        <f t="shared" si="49"/>
        <v>0</v>
      </c>
      <c r="H348" s="19">
        <f t="shared" si="46"/>
        <v>0</v>
      </c>
      <c r="I348" s="19">
        <f t="shared" si="52"/>
        <v>0</v>
      </c>
      <c r="J348" s="19">
        <f t="shared" si="50"/>
        <v>0</v>
      </c>
      <c r="K348" s="19">
        <f t="shared" si="53"/>
        <v>0</v>
      </c>
      <c r="M348" s="23">
        <f>SUM($D$8:D348)</f>
        <v>1213903.0358609888</v>
      </c>
      <c r="N348" s="23">
        <f>SUM($F$8:F348)</f>
        <v>849999.99999998079</v>
      </c>
      <c r="O348" s="23">
        <f>SUM($E$8:E348)</f>
        <v>363903.03586100723</v>
      </c>
      <c r="P348" s="23">
        <f>SUM($H$8:H348)</f>
        <v>1173726.0416666651</v>
      </c>
      <c r="Q348" s="23">
        <f>SUM($J$8:J348)</f>
        <v>850000.00000000303</v>
      </c>
      <c r="R348" s="23">
        <f>SUM($I$8:I348)</f>
        <v>323726.04166666511</v>
      </c>
    </row>
    <row r="349" spans="3:18">
      <c r="C349" s="9">
        <f t="shared" ca="1" si="47"/>
        <v>54465</v>
      </c>
      <c r="D349" s="11">
        <f t="shared" si="51"/>
        <v>0</v>
      </c>
      <c r="E349" s="11">
        <f t="shared" si="48"/>
        <v>0</v>
      </c>
      <c r="F349" s="11">
        <f t="shared" si="45"/>
        <v>0</v>
      </c>
      <c r="G349" s="11">
        <f t="shared" si="49"/>
        <v>0</v>
      </c>
      <c r="H349" s="19">
        <f t="shared" si="46"/>
        <v>0</v>
      </c>
      <c r="I349" s="19">
        <f t="shared" si="52"/>
        <v>0</v>
      </c>
      <c r="J349" s="19">
        <f t="shared" si="50"/>
        <v>0</v>
      </c>
      <c r="K349" s="19">
        <f t="shared" si="53"/>
        <v>0</v>
      </c>
      <c r="M349" s="23">
        <f>SUM($D$8:D349)</f>
        <v>1213903.0358609888</v>
      </c>
      <c r="N349" s="23">
        <f>SUM($F$8:F349)</f>
        <v>849999.99999998079</v>
      </c>
      <c r="O349" s="23">
        <f>SUM($E$8:E349)</f>
        <v>363903.03586100723</v>
      </c>
      <c r="P349" s="23">
        <f>SUM($H$8:H349)</f>
        <v>1173726.0416666651</v>
      </c>
      <c r="Q349" s="23">
        <f>SUM($J$8:J349)</f>
        <v>850000.00000000303</v>
      </c>
      <c r="R349" s="23">
        <f>SUM($I$8:I349)</f>
        <v>323726.04166666511</v>
      </c>
    </row>
    <row r="350" spans="3:18">
      <c r="C350" s="9">
        <f t="shared" ca="1" si="47"/>
        <v>54493</v>
      </c>
      <c r="D350" s="11">
        <f t="shared" si="51"/>
        <v>0</v>
      </c>
      <c r="E350" s="11">
        <f t="shared" si="48"/>
        <v>0</v>
      </c>
      <c r="F350" s="11">
        <f t="shared" si="45"/>
        <v>0</v>
      </c>
      <c r="G350" s="11">
        <f t="shared" si="49"/>
        <v>0</v>
      </c>
      <c r="H350" s="19">
        <f t="shared" si="46"/>
        <v>0</v>
      </c>
      <c r="I350" s="19">
        <f t="shared" si="52"/>
        <v>0</v>
      </c>
      <c r="J350" s="19">
        <f t="shared" si="50"/>
        <v>0</v>
      </c>
      <c r="K350" s="19">
        <f t="shared" si="53"/>
        <v>0</v>
      </c>
      <c r="M350" s="23">
        <f>SUM($D$8:D350)</f>
        <v>1213903.0358609888</v>
      </c>
      <c r="N350" s="23">
        <f>SUM($F$8:F350)</f>
        <v>849999.99999998079</v>
      </c>
      <c r="O350" s="23">
        <f>SUM($E$8:E350)</f>
        <v>363903.03586100723</v>
      </c>
      <c r="P350" s="23">
        <f>SUM($H$8:H350)</f>
        <v>1173726.0416666651</v>
      </c>
      <c r="Q350" s="23">
        <f>SUM($J$8:J350)</f>
        <v>850000.00000000303</v>
      </c>
      <c r="R350" s="23">
        <f>SUM($I$8:I350)</f>
        <v>323726.04166666511</v>
      </c>
    </row>
    <row r="351" spans="3:18">
      <c r="C351" s="9">
        <f t="shared" ca="1" si="47"/>
        <v>54524</v>
      </c>
      <c r="D351" s="11">
        <f t="shared" si="51"/>
        <v>0</v>
      </c>
      <c r="E351" s="11">
        <f t="shared" si="48"/>
        <v>0</v>
      </c>
      <c r="F351" s="11">
        <f t="shared" si="45"/>
        <v>0</v>
      </c>
      <c r="G351" s="11">
        <f t="shared" si="49"/>
        <v>0</v>
      </c>
      <c r="H351" s="19">
        <f t="shared" si="46"/>
        <v>0</v>
      </c>
      <c r="I351" s="19">
        <f t="shared" si="52"/>
        <v>0</v>
      </c>
      <c r="J351" s="19">
        <f t="shared" si="50"/>
        <v>0</v>
      </c>
      <c r="K351" s="19">
        <f t="shared" si="53"/>
        <v>0</v>
      </c>
      <c r="M351" s="23">
        <f>SUM($D$8:D351)</f>
        <v>1213903.0358609888</v>
      </c>
      <c r="N351" s="23">
        <f>SUM($F$8:F351)</f>
        <v>849999.99999998079</v>
      </c>
      <c r="O351" s="23">
        <f>SUM($E$8:E351)</f>
        <v>363903.03586100723</v>
      </c>
      <c r="P351" s="23">
        <f>SUM($H$8:H351)</f>
        <v>1173726.0416666651</v>
      </c>
      <c r="Q351" s="23">
        <f>SUM($J$8:J351)</f>
        <v>850000.00000000303</v>
      </c>
      <c r="R351" s="23">
        <f>SUM($I$8:I351)</f>
        <v>323726.04166666511</v>
      </c>
    </row>
    <row r="352" spans="3:18">
      <c r="C352" s="9">
        <f t="shared" ca="1" si="47"/>
        <v>54554</v>
      </c>
      <c r="D352" s="11">
        <f t="shared" si="51"/>
        <v>0</v>
      </c>
      <c r="E352" s="11">
        <f t="shared" si="48"/>
        <v>0</v>
      </c>
      <c r="F352" s="11">
        <f t="shared" si="45"/>
        <v>0</v>
      </c>
      <c r="G352" s="11">
        <f t="shared" si="49"/>
        <v>0</v>
      </c>
      <c r="H352" s="19">
        <f t="shared" si="46"/>
        <v>0</v>
      </c>
      <c r="I352" s="19">
        <f t="shared" si="52"/>
        <v>0</v>
      </c>
      <c r="J352" s="19">
        <f t="shared" si="50"/>
        <v>0</v>
      </c>
      <c r="K352" s="19">
        <f t="shared" si="53"/>
        <v>0</v>
      </c>
      <c r="M352" s="23">
        <f>SUM($D$8:D352)</f>
        <v>1213903.0358609888</v>
      </c>
      <c r="N352" s="23">
        <f>SUM($F$8:F352)</f>
        <v>849999.99999998079</v>
      </c>
      <c r="O352" s="23">
        <f>SUM($E$8:E352)</f>
        <v>363903.03586100723</v>
      </c>
      <c r="P352" s="23">
        <f>SUM($H$8:H352)</f>
        <v>1173726.0416666651</v>
      </c>
      <c r="Q352" s="23">
        <f>SUM($J$8:J352)</f>
        <v>850000.00000000303</v>
      </c>
      <c r="R352" s="23">
        <f>SUM($I$8:I352)</f>
        <v>323726.04166666511</v>
      </c>
    </row>
    <row r="353" spans="3:18">
      <c r="C353" s="9">
        <f t="shared" ca="1" si="47"/>
        <v>54585</v>
      </c>
      <c r="D353" s="11">
        <f t="shared" si="51"/>
        <v>0</v>
      </c>
      <c r="E353" s="11">
        <f t="shared" si="48"/>
        <v>0</v>
      </c>
      <c r="F353" s="11">
        <f t="shared" si="45"/>
        <v>0</v>
      </c>
      <c r="G353" s="11">
        <f t="shared" si="49"/>
        <v>0</v>
      </c>
      <c r="H353" s="19">
        <f t="shared" si="46"/>
        <v>0</v>
      </c>
      <c r="I353" s="19">
        <f t="shared" si="52"/>
        <v>0</v>
      </c>
      <c r="J353" s="19">
        <f t="shared" si="50"/>
        <v>0</v>
      </c>
      <c r="K353" s="19">
        <f t="shared" si="53"/>
        <v>0</v>
      </c>
      <c r="M353" s="23">
        <f>SUM($D$8:D353)</f>
        <v>1213903.0358609888</v>
      </c>
      <c r="N353" s="23">
        <f>SUM($F$8:F353)</f>
        <v>849999.99999998079</v>
      </c>
      <c r="O353" s="23">
        <f>SUM($E$8:E353)</f>
        <v>363903.03586100723</v>
      </c>
      <c r="P353" s="23">
        <f>SUM($H$8:H353)</f>
        <v>1173726.0416666651</v>
      </c>
      <c r="Q353" s="23">
        <f>SUM($J$8:J353)</f>
        <v>850000.00000000303</v>
      </c>
      <c r="R353" s="23">
        <f>SUM($I$8:I353)</f>
        <v>323726.04166666511</v>
      </c>
    </row>
    <row r="354" spans="3:18">
      <c r="C354" s="9">
        <f t="shared" ca="1" si="47"/>
        <v>54615</v>
      </c>
      <c r="D354" s="11">
        <f t="shared" si="51"/>
        <v>0</v>
      </c>
      <c r="E354" s="11">
        <f t="shared" si="48"/>
        <v>0</v>
      </c>
      <c r="F354" s="11">
        <f t="shared" si="45"/>
        <v>0</v>
      </c>
      <c r="G354" s="11">
        <f t="shared" si="49"/>
        <v>0</v>
      </c>
      <c r="H354" s="19">
        <f t="shared" si="46"/>
        <v>0</v>
      </c>
      <c r="I354" s="19">
        <f t="shared" si="52"/>
        <v>0</v>
      </c>
      <c r="J354" s="19">
        <f t="shared" si="50"/>
        <v>0</v>
      </c>
      <c r="K354" s="19">
        <f t="shared" si="53"/>
        <v>0</v>
      </c>
      <c r="M354" s="23">
        <f>SUM($D$8:D354)</f>
        <v>1213903.0358609888</v>
      </c>
      <c r="N354" s="23">
        <f>SUM($F$8:F354)</f>
        <v>849999.99999998079</v>
      </c>
      <c r="O354" s="23">
        <f>SUM($E$8:E354)</f>
        <v>363903.03586100723</v>
      </c>
      <c r="P354" s="23">
        <f>SUM($H$8:H354)</f>
        <v>1173726.0416666651</v>
      </c>
      <c r="Q354" s="23">
        <f>SUM($J$8:J354)</f>
        <v>850000.00000000303</v>
      </c>
      <c r="R354" s="23">
        <f>SUM($I$8:I354)</f>
        <v>323726.04166666511</v>
      </c>
    </row>
    <row r="355" spans="3:18">
      <c r="C355" s="9">
        <f t="shared" ca="1" si="47"/>
        <v>54646</v>
      </c>
      <c r="D355" s="11">
        <f t="shared" si="51"/>
        <v>0</v>
      </c>
      <c r="E355" s="11">
        <f t="shared" si="48"/>
        <v>0</v>
      </c>
      <c r="F355" s="11">
        <f t="shared" si="45"/>
        <v>0</v>
      </c>
      <c r="G355" s="11">
        <f t="shared" si="49"/>
        <v>0</v>
      </c>
      <c r="H355" s="19">
        <f t="shared" si="46"/>
        <v>0</v>
      </c>
      <c r="I355" s="19">
        <f t="shared" si="52"/>
        <v>0</v>
      </c>
      <c r="J355" s="19">
        <f t="shared" si="50"/>
        <v>0</v>
      </c>
      <c r="K355" s="19">
        <f t="shared" si="53"/>
        <v>0</v>
      </c>
      <c r="M355" s="23">
        <f>SUM($D$8:D355)</f>
        <v>1213903.0358609888</v>
      </c>
      <c r="N355" s="23">
        <f>SUM($F$8:F355)</f>
        <v>849999.99999998079</v>
      </c>
      <c r="O355" s="23">
        <f>SUM($E$8:E355)</f>
        <v>363903.03586100723</v>
      </c>
      <c r="P355" s="23">
        <f>SUM($H$8:H355)</f>
        <v>1173726.0416666651</v>
      </c>
      <c r="Q355" s="23">
        <f>SUM($J$8:J355)</f>
        <v>850000.00000000303</v>
      </c>
      <c r="R355" s="23">
        <f>SUM($I$8:I355)</f>
        <v>323726.04166666511</v>
      </c>
    </row>
    <row r="356" spans="3:18">
      <c r="C356" s="9">
        <f t="shared" ca="1" si="47"/>
        <v>54677</v>
      </c>
      <c r="D356" s="11">
        <f t="shared" si="51"/>
        <v>0</v>
      </c>
      <c r="E356" s="11">
        <f t="shared" si="48"/>
        <v>0</v>
      </c>
      <c r="F356" s="11">
        <f t="shared" si="45"/>
        <v>0</v>
      </c>
      <c r="G356" s="11">
        <f t="shared" si="49"/>
        <v>0</v>
      </c>
      <c r="H356" s="19">
        <f t="shared" si="46"/>
        <v>0</v>
      </c>
      <c r="I356" s="19">
        <f t="shared" si="52"/>
        <v>0</v>
      </c>
      <c r="J356" s="19">
        <f t="shared" si="50"/>
        <v>0</v>
      </c>
      <c r="K356" s="19">
        <f t="shared" si="53"/>
        <v>0</v>
      </c>
      <c r="M356" s="23">
        <f>SUM($D$8:D356)</f>
        <v>1213903.0358609888</v>
      </c>
      <c r="N356" s="23">
        <f>SUM($F$8:F356)</f>
        <v>849999.99999998079</v>
      </c>
      <c r="O356" s="23">
        <f>SUM($E$8:E356)</f>
        <v>363903.03586100723</v>
      </c>
      <c r="P356" s="23">
        <f>SUM($H$8:H356)</f>
        <v>1173726.0416666651</v>
      </c>
      <c r="Q356" s="23">
        <f>SUM($J$8:J356)</f>
        <v>850000.00000000303</v>
      </c>
      <c r="R356" s="23">
        <f>SUM($I$8:I356)</f>
        <v>323726.04166666511</v>
      </c>
    </row>
    <row r="357" spans="3:18">
      <c r="C357" s="9">
        <f t="shared" ca="1" si="47"/>
        <v>54707</v>
      </c>
      <c r="D357" s="11">
        <f t="shared" si="51"/>
        <v>0</v>
      </c>
      <c r="E357" s="11">
        <f t="shared" si="48"/>
        <v>0</v>
      </c>
      <c r="F357" s="11">
        <f t="shared" si="45"/>
        <v>0</v>
      </c>
      <c r="G357" s="11">
        <f t="shared" si="49"/>
        <v>0</v>
      </c>
      <c r="H357" s="19">
        <f t="shared" si="46"/>
        <v>0</v>
      </c>
      <c r="I357" s="19">
        <f t="shared" si="52"/>
        <v>0</v>
      </c>
      <c r="J357" s="19">
        <f t="shared" si="50"/>
        <v>0</v>
      </c>
      <c r="K357" s="19">
        <f t="shared" si="53"/>
        <v>0</v>
      </c>
      <c r="M357" s="23">
        <f>SUM($D$8:D357)</f>
        <v>1213903.0358609888</v>
      </c>
      <c r="N357" s="23">
        <f>SUM($F$8:F357)</f>
        <v>849999.99999998079</v>
      </c>
      <c r="O357" s="23">
        <f>SUM($E$8:E357)</f>
        <v>363903.03586100723</v>
      </c>
      <c r="P357" s="23">
        <f>SUM($H$8:H357)</f>
        <v>1173726.0416666651</v>
      </c>
      <c r="Q357" s="23">
        <f>SUM($J$8:J357)</f>
        <v>850000.00000000303</v>
      </c>
      <c r="R357" s="23">
        <f>SUM($I$8:I357)</f>
        <v>323726.04166666511</v>
      </c>
    </row>
    <row r="358" spans="3:18">
      <c r="C358" s="9">
        <f t="shared" ca="1" si="47"/>
        <v>54738</v>
      </c>
      <c r="D358" s="11">
        <f t="shared" si="51"/>
        <v>0</v>
      </c>
      <c r="E358" s="11">
        <f t="shared" si="48"/>
        <v>0</v>
      </c>
      <c r="F358" s="11">
        <f t="shared" si="45"/>
        <v>0</v>
      </c>
      <c r="G358" s="11">
        <f t="shared" si="49"/>
        <v>0</v>
      </c>
      <c r="H358" s="19">
        <f t="shared" si="46"/>
        <v>0</v>
      </c>
      <c r="I358" s="19">
        <f t="shared" si="52"/>
        <v>0</v>
      </c>
      <c r="J358" s="19">
        <f t="shared" si="50"/>
        <v>0</v>
      </c>
      <c r="K358" s="19">
        <f t="shared" si="53"/>
        <v>0</v>
      </c>
      <c r="M358" s="23">
        <f>SUM($D$8:D358)</f>
        <v>1213903.0358609888</v>
      </c>
      <c r="N358" s="23">
        <f>SUM($F$8:F358)</f>
        <v>849999.99999998079</v>
      </c>
      <c r="O358" s="23">
        <f>SUM($E$8:E358)</f>
        <v>363903.03586100723</v>
      </c>
      <c r="P358" s="23">
        <f>SUM($H$8:H358)</f>
        <v>1173726.0416666651</v>
      </c>
      <c r="Q358" s="23">
        <f>SUM($J$8:J358)</f>
        <v>850000.00000000303</v>
      </c>
      <c r="R358" s="23">
        <f>SUM($I$8:I358)</f>
        <v>323726.04166666511</v>
      </c>
    </row>
    <row r="359" spans="3:18">
      <c r="C359" s="9">
        <f t="shared" ca="1" si="47"/>
        <v>54768</v>
      </c>
      <c r="D359" s="11">
        <f t="shared" si="51"/>
        <v>0</v>
      </c>
      <c r="E359" s="11">
        <f t="shared" si="48"/>
        <v>0</v>
      </c>
      <c r="F359" s="11">
        <f t="shared" si="45"/>
        <v>0</v>
      </c>
      <c r="G359" s="11">
        <f t="shared" si="49"/>
        <v>0</v>
      </c>
      <c r="H359" s="19">
        <f t="shared" si="46"/>
        <v>0</v>
      </c>
      <c r="I359" s="19">
        <f t="shared" si="52"/>
        <v>0</v>
      </c>
      <c r="J359" s="19">
        <f t="shared" si="50"/>
        <v>0</v>
      </c>
      <c r="K359" s="19">
        <f t="shared" si="53"/>
        <v>0</v>
      </c>
      <c r="M359" s="23">
        <f>SUM($D$8:D359)</f>
        <v>1213903.0358609888</v>
      </c>
      <c r="N359" s="23">
        <f>SUM($F$8:F359)</f>
        <v>849999.99999998079</v>
      </c>
      <c r="O359" s="23">
        <f>SUM($E$8:E359)</f>
        <v>363903.03586100723</v>
      </c>
      <c r="P359" s="23">
        <f>SUM($H$8:H359)</f>
        <v>1173726.0416666651</v>
      </c>
      <c r="Q359" s="23">
        <f>SUM($J$8:J359)</f>
        <v>850000.00000000303</v>
      </c>
      <c r="R359" s="23">
        <f>SUM($I$8:I359)</f>
        <v>323726.04166666511</v>
      </c>
    </row>
    <row r="360" spans="3:18">
      <c r="C360" s="9">
        <f t="shared" ca="1" si="47"/>
        <v>54799</v>
      </c>
      <c r="D360" s="11">
        <f t="shared" si="51"/>
        <v>0</v>
      </c>
      <c r="E360" s="11">
        <f t="shared" si="48"/>
        <v>0</v>
      </c>
      <c r="F360" s="11">
        <f t="shared" si="45"/>
        <v>0</v>
      </c>
      <c r="G360" s="11">
        <f t="shared" si="49"/>
        <v>0</v>
      </c>
      <c r="H360" s="19">
        <f t="shared" si="46"/>
        <v>0</v>
      </c>
      <c r="I360" s="19">
        <f t="shared" si="52"/>
        <v>0</v>
      </c>
      <c r="J360" s="19">
        <f t="shared" si="50"/>
        <v>0</v>
      </c>
      <c r="K360" s="19">
        <f t="shared" si="53"/>
        <v>0</v>
      </c>
      <c r="M360" s="23">
        <f>SUM($D$8:D360)</f>
        <v>1213903.0358609888</v>
      </c>
      <c r="N360" s="23">
        <f>SUM($F$8:F360)</f>
        <v>849999.99999998079</v>
      </c>
      <c r="O360" s="23">
        <f>SUM($E$8:E360)</f>
        <v>363903.03586100723</v>
      </c>
      <c r="P360" s="23">
        <f>SUM($H$8:H360)</f>
        <v>1173726.0416666651</v>
      </c>
      <c r="Q360" s="23">
        <f>SUM($J$8:J360)</f>
        <v>850000.00000000303</v>
      </c>
      <c r="R360" s="23">
        <f>SUM($I$8:I360)</f>
        <v>323726.04166666511</v>
      </c>
    </row>
    <row r="361" spans="3:18">
      <c r="C361" s="9">
        <f t="shared" ca="1" si="47"/>
        <v>54830</v>
      </c>
      <c r="D361" s="11">
        <f t="shared" si="51"/>
        <v>0</v>
      </c>
      <c r="E361" s="11">
        <f t="shared" si="48"/>
        <v>0</v>
      </c>
      <c r="F361" s="11">
        <f t="shared" si="45"/>
        <v>0</v>
      </c>
      <c r="G361" s="11">
        <f t="shared" si="49"/>
        <v>0</v>
      </c>
      <c r="H361" s="19">
        <f t="shared" si="46"/>
        <v>0</v>
      </c>
      <c r="I361" s="19">
        <f t="shared" si="52"/>
        <v>0</v>
      </c>
      <c r="J361" s="19">
        <f t="shared" si="50"/>
        <v>0</v>
      </c>
      <c r="K361" s="19">
        <f t="shared" si="53"/>
        <v>0</v>
      </c>
      <c r="M361" s="23">
        <f>SUM($D$8:D361)</f>
        <v>1213903.0358609888</v>
      </c>
      <c r="N361" s="23">
        <f>SUM($F$8:F361)</f>
        <v>849999.99999998079</v>
      </c>
      <c r="O361" s="23">
        <f>SUM($E$8:E361)</f>
        <v>363903.03586100723</v>
      </c>
      <c r="P361" s="23">
        <f>SUM($H$8:H361)</f>
        <v>1173726.0416666651</v>
      </c>
      <c r="Q361" s="23">
        <f>SUM($J$8:J361)</f>
        <v>850000.00000000303</v>
      </c>
      <c r="R361" s="23">
        <f>SUM($I$8:I361)</f>
        <v>323726.04166666511</v>
      </c>
    </row>
    <row r="362" spans="3:18">
      <c r="C362" s="9">
        <f t="shared" ca="1" si="47"/>
        <v>54858</v>
      </c>
      <c r="D362" s="11">
        <f t="shared" si="51"/>
        <v>0</v>
      </c>
      <c r="E362" s="11">
        <f t="shared" si="48"/>
        <v>0</v>
      </c>
      <c r="F362" s="11">
        <f t="shared" si="45"/>
        <v>0</v>
      </c>
      <c r="G362" s="11">
        <f t="shared" si="49"/>
        <v>0</v>
      </c>
      <c r="H362" s="19">
        <f t="shared" si="46"/>
        <v>0</v>
      </c>
      <c r="I362" s="19">
        <f t="shared" si="52"/>
        <v>0</v>
      </c>
      <c r="J362" s="19">
        <f t="shared" si="50"/>
        <v>0</v>
      </c>
      <c r="K362" s="19">
        <f t="shared" si="53"/>
        <v>0</v>
      </c>
      <c r="M362" s="23">
        <f>SUM($D$8:D362)</f>
        <v>1213903.0358609888</v>
      </c>
      <c r="N362" s="23">
        <f>SUM($F$8:F362)</f>
        <v>849999.99999998079</v>
      </c>
      <c r="O362" s="23">
        <f>SUM($E$8:E362)</f>
        <v>363903.03586100723</v>
      </c>
      <c r="P362" s="23">
        <f>SUM($H$8:H362)</f>
        <v>1173726.0416666651</v>
      </c>
      <c r="Q362" s="23">
        <f>SUM($J$8:J362)</f>
        <v>850000.00000000303</v>
      </c>
      <c r="R362" s="23">
        <f>SUM($I$8:I362)</f>
        <v>323726.04166666511</v>
      </c>
    </row>
    <row r="363" spans="3:18">
      <c r="C363" s="9">
        <f t="shared" ca="1" si="47"/>
        <v>54889</v>
      </c>
      <c r="D363" s="11">
        <f t="shared" si="51"/>
        <v>0</v>
      </c>
      <c r="E363" s="11">
        <f t="shared" si="48"/>
        <v>0</v>
      </c>
      <c r="F363" s="11">
        <f t="shared" si="45"/>
        <v>0</v>
      </c>
      <c r="G363" s="11">
        <f t="shared" si="49"/>
        <v>0</v>
      </c>
      <c r="H363" s="19">
        <f t="shared" si="46"/>
        <v>0</v>
      </c>
      <c r="I363" s="19">
        <f t="shared" si="52"/>
        <v>0</v>
      </c>
      <c r="J363" s="19">
        <f t="shared" si="50"/>
        <v>0</v>
      </c>
      <c r="K363" s="19">
        <f t="shared" si="53"/>
        <v>0</v>
      </c>
      <c r="M363" s="23">
        <f>SUM($D$8:D363)</f>
        <v>1213903.0358609888</v>
      </c>
      <c r="N363" s="23">
        <f>SUM($F$8:F363)</f>
        <v>849999.99999998079</v>
      </c>
      <c r="O363" s="23">
        <f>SUM($E$8:E363)</f>
        <v>363903.03586100723</v>
      </c>
      <c r="P363" s="23">
        <f>SUM($H$8:H363)</f>
        <v>1173726.0416666651</v>
      </c>
      <c r="Q363" s="23">
        <f>SUM($J$8:J363)</f>
        <v>850000.00000000303</v>
      </c>
      <c r="R363" s="23">
        <f>SUM($I$8:I363)</f>
        <v>323726.04166666511</v>
      </c>
    </row>
    <row r="364" spans="3:18">
      <c r="C364" s="9">
        <f t="shared" ca="1" si="47"/>
        <v>54919</v>
      </c>
      <c r="D364" s="11">
        <f t="shared" si="51"/>
        <v>0</v>
      </c>
      <c r="E364" s="11">
        <f t="shared" si="48"/>
        <v>0</v>
      </c>
      <c r="F364" s="11">
        <f t="shared" si="45"/>
        <v>0</v>
      </c>
      <c r="G364" s="11">
        <f t="shared" si="49"/>
        <v>0</v>
      </c>
      <c r="H364" s="19">
        <f t="shared" si="46"/>
        <v>0</v>
      </c>
      <c r="I364" s="19">
        <f t="shared" si="52"/>
        <v>0</v>
      </c>
      <c r="J364" s="19">
        <f t="shared" si="50"/>
        <v>0</v>
      </c>
      <c r="K364" s="19">
        <f t="shared" si="53"/>
        <v>0</v>
      </c>
      <c r="M364" s="23">
        <f>SUM($D$8:D364)</f>
        <v>1213903.0358609888</v>
      </c>
      <c r="N364" s="23">
        <f>SUM($F$8:F364)</f>
        <v>849999.99999998079</v>
      </c>
      <c r="O364" s="23">
        <f>SUM($E$8:E364)</f>
        <v>363903.03586100723</v>
      </c>
      <c r="P364" s="23">
        <f>SUM($H$8:H364)</f>
        <v>1173726.0416666651</v>
      </c>
      <c r="Q364" s="23">
        <f>SUM($J$8:J364)</f>
        <v>850000.00000000303</v>
      </c>
      <c r="R364" s="23">
        <f>SUM($I$8:I364)</f>
        <v>323726.04166666511</v>
      </c>
    </row>
    <row r="365" spans="3:18">
      <c r="C365" s="9">
        <f t="shared" ca="1" si="47"/>
        <v>54950</v>
      </c>
      <c r="D365" s="11">
        <f t="shared" si="51"/>
        <v>0</v>
      </c>
      <c r="E365" s="11">
        <f t="shared" si="48"/>
        <v>0</v>
      </c>
      <c r="F365" s="11">
        <f t="shared" si="45"/>
        <v>0</v>
      </c>
      <c r="G365" s="11">
        <f t="shared" si="49"/>
        <v>0</v>
      </c>
      <c r="H365" s="19">
        <f t="shared" si="46"/>
        <v>0</v>
      </c>
      <c r="I365" s="19">
        <f t="shared" si="52"/>
        <v>0</v>
      </c>
      <c r="J365" s="19">
        <f t="shared" si="50"/>
        <v>0</v>
      </c>
      <c r="K365" s="19">
        <f t="shared" si="53"/>
        <v>0</v>
      </c>
      <c r="M365" s="23">
        <f>SUM($D$8:D365)</f>
        <v>1213903.0358609888</v>
      </c>
      <c r="N365" s="23">
        <f>SUM($F$8:F365)</f>
        <v>849999.99999998079</v>
      </c>
      <c r="O365" s="23">
        <f>SUM($E$8:E365)</f>
        <v>363903.03586100723</v>
      </c>
      <c r="P365" s="23">
        <f>SUM($H$8:H365)</f>
        <v>1173726.0416666651</v>
      </c>
      <c r="Q365" s="23">
        <f>SUM($J$8:J365)</f>
        <v>850000.00000000303</v>
      </c>
      <c r="R365" s="23">
        <f>SUM($I$8:I365)</f>
        <v>323726.04166666511</v>
      </c>
    </row>
    <row r="366" spans="3:18">
      <c r="C366" s="9">
        <f t="shared" ca="1" si="47"/>
        <v>54980</v>
      </c>
      <c r="D366" s="11">
        <f t="shared" si="51"/>
        <v>0</v>
      </c>
      <c r="E366" s="11">
        <f t="shared" si="48"/>
        <v>0</v>
      </c>
      <c r="F366" s="11">
        <f t="shared" si="45"/>
        <v>0</v>
      </c>
      <c r="G366" s="11">
        <f t="shared" si="49"/>
        <v>0</v>
      </c>
      <c r="H366" s="19">
        <f t="shared" si="46"/>
        <v>0</v>
      </c>
      <c r="I366" s="19">
        <f t="shared" si="52"/>
        <v>0</v>
      </c>
      <c r="J366" s="19">
        <f t="shared" si="50"/>
        <v>0</v>
      </c>
      <c r="K366" s="19">
        <f t="shared" si="53"/>
        <v>0</v>
      </c>
      <c r="M366" s="23">
        <f>SUM($D$8:D366)</f>
        <v>1213903.0358609888</v>
      </c>
      <c r="N366" s="23">
        <f>SUM($F$8:F366)</f>
        <v>849999.99999998079</v>
      </c>
      <c r="O366" s="23">
        <f>SUM($E$8:E366)</f>
        <v>363903.03586100723</v>
      </c>
      <c r="P366" s="23">
        <f>SUM($H$8:H366)</f>
        <v>1173726.0416666651</v>
      </c>
      <c r="Q366" s="23">
        <f>SUM($J$8:J366)</f>
        <v>850000.00000000303</v>
      </c>
      <c r="R366" s="23">
        <f>SUM($I$8:I366)</f>
        <v>323726.04166666511</v>
      </c>
    </row>
    <row r="367" spans="3:18">
      <c r="C367" s="9">
        <f t="shared" ca="1" si="47"/>
        <v>55011</v>
      </c>
      <c r="D367" s="11">
        <f t="shared" si="51"/>
        <v>0</v>
      </c>
      <c r="E367" s="11">
        <f t="shared" si="48"/>
        <v>0</v>
      </c>
      <c r="F367" s="11">
        <f t="shared" si="45"/>
        <v>0</v>
      </c>
      <c r="G367" s="11">
        <f t="shared" si="49"/>
        <v>0</v>
      </c>
      <c r="H367" s="19">
        <f t="shared" si="46"/>
        <v>0</v>
      </c>
      <c r="I367" s="19">
        <f t="shared" si="52"/>
        <v>0</v>
      </c>
      <c r="J367" s="19">
        <f t="shared" si="50"/>
        <v>0</v>
      </c>
      <c r="K367" s="19">
        <f t="shared" si="53"/>
        <v>0</v>
      </c>
      <c r="M367" s="23">
        <f>SUM($D$8:D367)</f>
        <v>1213903.0358609888</v>
      </c>
      <c r="N367" s="23">
        <f>SUM($F$8:F367)</f>
        <v>849999.99999998079</v>
      </c>
      <c r="O367" s="23">
        <f>SUM($E$8:E367)</f>
        <v>363903.03586100723</v>
      </c>
      <c r="P367" s="23">
        <f>SUM($H$8:H367)</f>
        <v>1173726.0416666651</v>
      </c>
      <c r="Q367" s="23">
        <f>SUM($J$8:J367)</f>
        <v>850000.00000000303</v>
      </c>
      <c r="R367" s="23">
        <f>SUM($I$8:I367)</f>
        <v>323726.04166666511</v>
      </c>
    </row>
    <row r="368" spans="3:18">
      <c r="C368" s="9">
        <f t="shared" ca="1" si="47"/>
        <v>55042</v>
      </c>
      <c r="D368" s="11">
        <f t="shared" si="51"/>
        <v>0</v>
      </c>
      <c r="E368" s="11">
        <f t="shared" si="48"/>
        <v>0</v>
      </c>
      <c r="F368" s="11">
        <f t="shared" si="45"/>
        <v>0</v>
      </c>
      <c r="G368" s="11">
        <f t="shared" si="49"/>
        <v>0</v>
      </c>
      <c r="H368" s="19">
        <f t="shared" si="46"/>
        <v>0</v>
      </c>
      <c r="I368" s="19">
        <f t="shared" si="52"/>
        <v>0</v>
      </c>
      <c r="J368" s="19">
        <f t="shared" si="50"/>
        <v>0</v>
      </c>
      <c r="K368" s="19">
        <f t="shared" si="53"/>
        <v>0</v>
      </c>
      <c r="M368" s="23">
        <f>SUM($D$8:D368)</f>
        <v>1213903.0358609888</v>
      </c>
      <c r="N368" s="23">
        <f>SUM($F$8:F368)</f>
        <v>849999.99999998079</v>
      </c>
      <c r="O368" s="23">
        <f>SUM($E$8:E368)</f>
        <v>363903.03586100723</v>
      </c>
      <c r="P368" s="23">
        <f>SUM($H$8:H368)</f>
        <v>1173726.0416666651</v>
      </c>
      <c r="Q368" s="23">
        <f>SUM($J$8:J368)</f>
        <v>850000.00000000303</v>
      </c>
      <c r="R368" s="23">
        <f>SUM($I$8:I368)</f>
        <v>323726.04166666511</v>
      </c>
    </row>
    <row r="369" spans="3:18">
      <c r="C369" s="9">
        <f t="shared" ca="1" si="47"/>
        <v>55072</v>
      </c>
      <c r="D369" s="11">
        <f t="shared" si="51"/>
        <v>0</v>
      </c>
      <c r="E369" s="11">
        <f t="shared" si="48"/>
        <v>0</v>
      </c>
      <c r="F369" s="11">
        <f t="shared" si="45"/>
        <v>0</v>
      </c>
      <c r="G369" s="11">
        <f t="shared" si="49"/>
        <v>0</v>
      </c>
      <c r="H369" s="19">
        <f t="shared" si="46"/>
        <v>0</v>
      </c>
      <c r="I369" s="19">
        <f t="shared" si="52"/>
        <v>0</v>
      </c>
      <c r="J369" s="19">
        <f t="shared" si="50"/>
        <v>0</v>
      </c>
      <c r="K369" s="19">
        <f t="shared" si="53"/>
        <v>0</v>
      </c>
      <c r="M369" s="23">
        <f>SUM($D$8:D369)</f>
        <v>1213903.0358609888</v>
      </c>
      <c r="N369" s="23">
        <f>SUM($F$8:F369)</f>
        <v>849999.99999998079</v>
      </c>
      <c r="O369" s="23">
        <f>SUM($E$8:E369)</f>
        <v>363903.03586100723</v>
      </c>
      <c r="P369" s="23">
        <f>SUM($H$8:H369)</f>
        <v>1173726.0416666651</v>
      </c>
      <c r="Q369" s="23">
        <f>SUM($J$8:J369)</f>
        <v>850000.00000000303</v>
      </c>
      <c r="R369" s="23">
        <f>SUM($I$8:I369)</f>
        <v>323726.04166666511</v>
      </c>
    </row>
    <row r="370" spans="3:18">
      <c r="C370" s="9">
        <f t="shared" ca="1" si="47"/>
        <v>55103</v>
      </c>
      <c r="D370" s="11">
        <f t="shared" si="51"/>
        <v>0</v>
      </c>
      <c r="E370" s="11">
        <f t="shared" si="48"/>
        <v>0</v>
      </c>
      <c r="F370" s="11">
        <f t="shared" si="45"/>
        <v>0</v>
      </c>
      <c r="G370" s="11">
        <f t="shared" si="49"/>
        <v>0</v>
      </c>
      <c r="H370" s="19">
        <f t="shared" si="46"/>
        <v>0</v>
      </c>
      <c r="I370" s="19">
        <f t="shared" si="52"/>
        <v>0</v>
      </c>
      <c r="J370" s="19">
        <f t="shared" si="50"/>
        <v>0</v>
      </c>
      <c r="K370" s="19">
        <f t="shared" si="53"/>
        <v>0</v>
      </c>
      <c r="M370" s="23">
        <f>SUM($D$8:D370)</f>
        <v>1213903.0358609888</v>
      </c>
      <c r="N370" s="23">
        <f>SUM($F$8:F370)</f>
        <v>849999.99999998079</v>
      </c>
      <c r="O370" s="23">
        <f>SUM($E$8:E370)</f>
        <v>363903.03586100723</v>
      </c>
      <c r="P370" s="23">
        <f>SUM($H$8:H370)</f>
        <v>1173726.0416666651</v>
      </c>
      <c r="Q370" s="23">
        <f>SUM($J$8:J370)</f>
        <v>850000.00000000303</v>
      </c>
      <c r="R370" s="23">
        <f>SUM($I$8:I370)</f>
        <v>323726.04166666511</v>
      </c>
    </row>
    <row r="371" spans="3:18">
      <c r="C371" s="9">
        <f t="shared" ca="1" si="47"/>
        <v>55133</v>
      </c>
      <c r="D371" s="11">
        <f t="shared" si="51"/>
        <v>0</v>
      </c>
      <c r="E371" s="11">
        <f t="shared" si="48"/>
        <v>0</v>
      </c>
      <c r="F371" s="11">
        <f t="shared" si="45"/>
        <v>0</v>
      </c>
      <c r="G371" s="11">
        <f t="shared" si="49"/>
        <v>0</v>
      </c>
      <c r="H371" s="19">
        <f t="shared" si="46"/>
        <v>0</v>
      </c>
      <c r="I371" s="19">
        <f t="shared" si="52"/>
        <v>0</v>
      </c>
      <c r="J371" s="19">
        <f t="shared" si="50"/>
        <v>0</v>
      </c>
      <c r="K371" s="19">
        <f t="shared" si="53"/>
        <v>0</v>
      </c>
      <c r="M371" s="23">
        <f>SUM($D$8:D371)</f>
        <v>1213903.0358609888</v>
      </c>
      <c r="N371" s="23">
        <f>SUM($F$8:F371)</f>
        <v>849999.99999998079</v>
      </c>
      <c r="O371" s="23">
        <f>SUM($E$8:E371)</f>
        <v>363903.03586100723</v>
      </c>
      <c r="P371" s="23">
        <f>SUM($H$8:H371)</f>
        <v>1173726.0416666651</v>
      </c>
      <c r="Q371" s="23">
        <f>SUM($J$8:J371)</f>
        <v>850000.00000000303</v>
      </c>
      <c r="R371" s="23">
        <f>SUM($I$8:I371)</f>
        <v>323726.04166666511</v>
      </c>
    </row>
    <row r="372" spans="3:18">
      <c r="C372" s="9">
        <f t="shared" ca="1" si="47"/>
        <v>55164</v>
      </c>
      <c r="D372" s="11">
        <f t="shared" si="51"/>
        <v>0</v>
      </c>
      <c r="E372" s="11">
        <f t="shared" si="48"/>
        <v>0</v>
      </c>
      <c r="F372" s="11">
        <f t="shared" si="45"/>
        <v>0</v>
      </c>
      <c r="G372" s="11">
        <f t="shared" si="49"/>
        <v>0</v>
      </c>
      <c r="H372" s="19">
        <f t="shared" si="46"/>
        <v>0</v>
      </c>
      <c r="I372" s="19">
        <f t="shared" si="52"/>
        <v>0</v>
      </c>
      <c r="J372" s="19">
        <f t="shared" si="50"/>
        <v>0</v>
      </c>
      <c r="K372" s="19">
        <f t="shared" si="53"/>
        <v>0</v>
      </c>
      <c r="M372" s="23">
        <f>SUM($D$8:D372)</f>
        <v>1213903.0358609888</v>
      </c>
      <c r="N372" s="23">
        <f>SUM($F$8:F372)</f>
        <v>849999.99999998079</v>
      </c>
      <c r="O372" s="23">
        <f>SUM($E$8:E372)</f>
        <v>363903.03586100723</v>
      </c>
      <c r="P372" s="23">
        <f>SUM($H$8:H372)</f>
        <v>1173726.0416666651</v>
      </c>
      <c r="Q372" s="23">
        <f>SUM($J$8:J372)</f>
        <v>850000.00000000303</v>
      </c>
      <c r="R372" s="23">
        <f>SUM($I$8:I372)</f>
        <v>323726.04166666511</v>
      </c>
    </row>
    <row r="373" spans="3:18">
      <c r="C373" s="9">
        <f t="shared" ca="1" si="47"/>
        <v>55195</v>
      </c>
      <c r="D373" s="11">
        <f t="shared" si="51"/>
        <v>0</v>
      </c>
      <c r="E373" s="11">
        <f t="shared" si="48"/>
        <v>0</v>
      </c>
      <c r="F373" s="11">
        <f t="shared" si="45"/>
        <v>0</v>
      </c>
      <c r="G373" s="11">
        <f t="shared" si="49"/>
        <v>0</v>
      </c>
      <c r="H373" s="19">
        <f t="shared" si="46"/>
        <v>0</v>
      </c>
      <c r="I373" s="19">
        <f t="shared" si="52"/>
        <v>0</v>
      </c>
      <c r="J373" s="19">
        <f t="shared" si="50"/>
        <v>0</v>
      </c>
      <c r="K373" s="19">
        <f t="shared" si="53"/>
        <v>0</v>
      </c>
      <c r="M373" s="23">
        <f>SUM($D$8:D373)</f>
        <v>1213903.0358609888</v>
      </c>
      <c r="N373" s="23">
        <f>SUM($F$8:F373)</f>
        <v>849999.99999998079</v>
      </c>
      <c r="O373" s="23">
        <f>SUM($E$8:E373)</f>
        <v>363903.03586100723</v>
      </c>
      <c r="P373" s="23">
        <f>SUM($H$8:H373)</f>
        <v>1173726.0416666651</v>
      </c>
      <c r="Q373" s="23">
        <f>SUM($J$8:J373)</f>
        <v>850000.00000000303</v>
      </c>
      <c r="R373" s="23">
        <f>SUM($I$8:I373)</f>
        <v>323726.04166666511</v>
      </c>
    </row>
    <row r="374" spans="3:18">
      <c r="C374" s="9">
        <f t="shared" ca="1" si="47"/>
        <v>55223</v>
      </c>
      <c r="D374" s="11">
        <f t="shared" si="51"/>
        <v>0</v>
      </c>
      <c r="E374" s="11">
        <f t="shared" si="48"/>
        <v>0</v>
      </c>
      <c r="F374" s="11">
        <f t="shared" si="45"/>
        <v>0</v>
      </c>
      <c r="G374" s="11">
        <f t="shared" si="49"/>
        <v>0</v>
      </c>
      <c r="H374" s="19">
        <f t="shared" si="46"/>
        <v>0</v>
      </c>
      <c r="I374" s="19">
        <f t="shared" si="52"/>
        <v>0</v>
      </c>
      <c r="J374" s="19">
        <f t="shared" si="50"/>
        <v>0</v>
      </c>
      <c r="K374" s="19">
        <f t="shared" si="53"/>
        <v>0</v>
      </c>
      <c r="M374" s="23">
        <f>SUM($D$8:D374)</f>
        <v>1213903.0358609888</v>
      </c>
      <c r="N374" s="23">
        <f>SUM($F$8:F374)</f>
        <v>849999.99999998079</v>
      </c>
      <c r="O374" s="23">
        <f>SUM($E$8:E374)</f>
        <v>363903.03586100723</v>
      </c>
      <c r="P374" s="23">
        <f>SUM($H$8:H374)</f>
        <v>1173726.0416666651</v>
      </c>
      <c r="Q374" s="23">
        <f>SUM($J$8:J374)</f>
        <v>850000.00000000303</v>
      </c>
      <c r="R374" s="23">
        <f>SUM($I$8:I374)</f>
        <v>323726.04166666511</v>
      </c>
    </row>
    <row r="375" spans="3:18">
      <c r="C375" s="9">
        <f t="shared" ca="1" si="47"/>
        <v>55254</v>
      </c>
      <c r="D375" s="11">
        <f t="shared" si="51"/>
        <v>0</v>
      </c>
      <c r="E375" s="11">
        <f t="shared" si="48"/>
        <v>0</v>
      </c>
      <c r="F375" s="11">
        <f t="shared" si="45"/>
        <v>0</v>
      </c>
      <c r="G375" s="11">
        <f t="shared" si="49"/>
        <v>0</v>
      </c>
      <c r="H375" s="19">
        <f t="shared" si="46"/>
        <v>0</v>
      </c>
      <c r="I375" s="19">
        <f t="shared" si="52"/>
        <v>0</v>
      </c>
      <c r="J375" s="19">
        <f t="shared" si="50"/>
        <v>0</v>
      </c>
      <c r="K375" s="19">
        <f t="shared" si="53"/>
        <v>0</v>
      </c>
      <c r="M375" s="23">
        <f>SUM($D$8:D375)</f>
        <v>1213903.0358609888</v>
      </c>
      <c r="N375" s="23">
        <f>SUM($F$8:F375)</f>
        <v>849999.99999998079</v>
      </c>
      <c r="O375" s="23">
        <f>SUM($E$8:E375)</f>
        <v>363903.03586100723</v>
      </c>
      <c r="P375" s="23">
        <f>SUM($H$8:H375)</f>
        <v>1173726.0416666651</v>
      </c>
      <c r="Q375" s="23">
        <f>SUM($J$8:J375)</f>
        <v>850000.00000000303</v>
      </c>
      <c r="R375" s="23">
        <f>SUM($I$8:I375)</f>
        <v>323726.04166666511</v>
      </c>
    </row>
  </sheetData>
  <sheetProtection password="E6B0" sheet="1" objects="1" scenarios="1" formatCells="0" formatColumns="0" formatRows="0"/>
  <protectedRanges>
    <protectedRange sqref="C4:F4" name="区域1"/>
  </protectedRanges>
  <phoneticPr fontId="1" type="noConversion"/>
  <conditionalFormatting sqref="O8:O375">
    <cfRule type="cellIs" dxfId="5" priority="2" operator="lessThan">
      <formula>$N$2</formula>
    </cfRule>
  </conditionalFormatting>
  <conditionalFormatting sqref="R8:R375">
    <cfRule type="cellIs" dxfId="4" priority="1" operator="lessThan">
      <formula>$N$3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375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L8" sqref="L8"/>
    </sheetView>
  </sheetViews>
  <sheetFormatPr defaultRowHeight="11.25"/>
  <cols>
    <col min="1" max="1" width="2.875" style="1" customWidth="1"/>
    <col min="2" max="2" width="6.75" style="1" bestFit="1" customWidth="1"/>
    <col min="3" max="3" width="6.125" style="1" customWidth="1"/>
    <col min="4" max="4" width="2.625" style="1" customWidth="1"/>
    <col min="5" max="5" width="8.75" style="1" customWidth="1"/>
    <col min="6" max="6" width="7.375" style="1" customWidth="1"/>
    <col min="7" max="7" width="7.5" style="1" hidden="1" customWidth="1"/>
    <col min="8" max="8" width="9" style="1"/>
    <col min="9" max="9" width="10.125" style="1" customWidth="1"/>
    <col min="10" max="11" width="11.75" style="1" customWidth="1"/>
    <col min="12" max="12" width="14.25" style="1" customWidth="1"/>
    <col min="13" max="13" width="11.375" style="1" bestFit="1" customWidth="1"/>
    <col min="14" max="14" width="12.875" style="1" bestFit="1" customWidth="1"/>
    <col min="15" max="15" width="13.75" style="1" customWidth="1"/>
    <col min="16" max="16" width="4.125" style="1" customWidth="1"/>
    <col min="17" max="17" width="11.375" style="1" bestFit="1" customWidth="1"/>
    <col min="18" max="18" width="10.625" style="1" customWidth="1"/>
    <col min="19" max="19" width="9.75" style="1" bestFit="1" customWidth="1"/>
    <col min="20" max="20" width="11.375" style="1" bestFit="1" customWidth="1"/>
    <col min="21" max="22" width="9.75" style="1" bestFit="1" customWidth="1"/>
    <col min="23" max="16384" width="9" style="1"/>
  </cols>
  <sheetData>
    <row r="2" spans="2:25">
      <c r="E2" s="2"/>
      <c r="F2" s="2"/>
      <c r="G2" s="2"/>
      <c r="H2" s="2"/>
      <c r="I2" s="2"/>
      <c r="J2" s="2"/>
      <c r="K2" s="2"/>
      <c r="L2" s="3" t="s">
        <v>15</v>
      </c>
      <c r="M2" s="4"/>
      <c r="N2" s="17" t="s">
        <v>17</v>
      </c>
      <c r="O2" s="16"/>
      <c r="Q2" s="1" t="s">
        <v>24</v>
      </c>
      <c r="R2" s="1">
        <f>ROUND(L4/2,2)</f>
        <v>181951.52</v>
      </c>
      <c r="S2" s="27" t="str">
        <f>"注：还款日期在 “" &amp; TEXT(INDEX(E8:E376,MATCH(VLOOKUP(R2,S8:$S$376,1),S8:S376,0)),"yyyy-MM") &amp; "” 日及之前有利。"</f>
        <v>注：还款日期在 “2025-04” 日及之前有利。</v>
      </c>
    </row>
    <row r="3" spans="2:25">
      <c r="E3" s="6" t="s">
        <v>8</v>
      </c>
      <c r="F3" s="6" t="s">
        <v>28</v>
      </c>
      <c r="G3" s="6"/>
      <c r="H3" s="6" t="s">
        <v>0</v>
      </c>
      <c r="I3" s="6" t="s">
        <v>1</v>
      </c>
      <c r="J3" s="6" t="s">
        <v>2</v>
      </c>
      <c r="K3" s="6" t="s">
        <v>30</v>
      </c>
      <c r="L3" s="7" t="s">
        <v>4</v>
      </c>
      <c r="M3" s="4" t="s">
        <v>5</v>
      </c>
      <c r="N3" s="16" t="s">
        <v>4</v>
      </c>
      <c r="O3" s="18" t="s">
        <v>5</v>
      </c>
      <c r="Q3" s="1" t="s">
        <v>25</v>
      </c>
      <c r="R3" s="1">
        <f>ROUND(N4/2,2)</f>
        <v>161863.01999999999</v>
      </c>
      <c r="S3" s="1" t="str">
        <f>"注：还款日期在 “" &amp; TEXT(INDEX(E8:E376,MATCH(VLOOKUP(R3,V8:$V$376,1),V8:V376,0)),"yyyy-MM") &amp; "” 日及之前有利。"</f>
        <v>注：还款日期在 “2024-11” 日及之前有利。</v>
      </c>
    </row>
    <row r="4" spans="2:25" ht="13.5">
      <c r="E4" s="34">
        <v>44013</v>
      </c>
      <c r="F4" s="36">
        <v>0.4</v>
      </c>
      <c r="G4" s="36"/>
      <c r="H4" s="35">
        <v>850000</v>
      </c>
      <c r="I4" s="35">
        <v>15</v>
      </c>
      <c r="J4" s="10">
        <f>I4*12</f>
        <v>180</v>
      </c>
      <c r="K4" s="33">
        <f>VLOOKUP(E8,$B$8:$C$376,2)+$F$4</f>
        <v>5.0500000000000007</v>
      </c>
      <c r="L4" s="11">
        <f>SUM(I8:I375)</f>
        <v>363903.03586100729</v>
      </c>
      <c r="M4" s="12">
        <f>H4+L4</f>
        <v>1213903.0358610074</v>
      </c>
      <c r="N4" s="19">
        <f>SUM(M8:M375)</f>
        <v>323726.04166666517</v>
      </c>
      <c r="O4" s="20">
        <f>SUM(L8:L375)</f>
        <v>1173726.0416666653</v>
      </c>
      <c r="Q4" s="1" t="str">
        <f>"本金比本息少还利息 " &amp; ROUND(L4-N4,2)</f>
        <v>本金比本息少还利息 40176.99</v>
      </c>
      <c r="Y4" s="25"/>
    </row>
    <row r="5" spans="2:25">
      <c r="Q5" s="1" t="s">
        <v>23</v>
      </c>
    </row>
    <row r="6" spans="2:25">
      <c r="B6" s="1" t="s">
        <v>31</v>
      </c>
      <c r="E6" s="2"/>
      <c r="F6" s="21"/>
      <c r="G6" s="21"/>
      <c r="H6" s="3"/>
      <c r="I6" s="5" t="s">
        <v>15</v>
      </c>
      <c r="J6" s="5"/>
      <c r="K6" s="4"/>
      <c r="L6" s="13"/>
      <c r="M6" s="13" t="s">
        <v>17</v>
      </c>
      <c r="N6" s="13"/>
      <c r="O6" s="14"/>
      <c r="Q6" s="3" t="s">
        <v>15</v>
      </c>
      <c r="R6" s="24"/>
      <c r="S6" s="4"/>
      <c r="T6" s="5" t="s">
        <v>17</v>
      </c>
      <c r="U6" s="5"/>
      <c r="V6" s="4"/>
    </row>
    <row r="7" spans="2:25">
      <c r="B7" s="30" t="s">
        <v>26</v>
      </c>
      <c r="C7" s="30" t="s">
        <v>27</v>
      </c>
      <c r="E7" s="6" t="s">
        <v>10</v>
      </c>
      <c r="F7" s="6" t="s">
        <v>29</v>
      </c>
      <c r="G7" s="6" t="s">
        <v>32</v>
      </c>
      <c r="H7" s="6" t="s">
        <v>11</v>
      </c>
      <c r="I7" s="7" t="s">
        <v>12</v>
      </c>
      <c r="J7" s="4" t="s">
        <v>13</v>
      </c>
      <c r="K7" s="8" t="s">
        <v>14</v>
      </c>
      <c r="L7" s="15" t="s">
        <v>11</v>
      </c>
      <c r="M7" s="16" t="s">
        <v>12</v>
      </c>
      <c r="N7" s="15" t="s">
        <v>13</v>
      </c>
      <c r="O7" s="16" t="s">
        <v>14</v>
      </c>
      <c r="Q7" s="22" t="s">
        <v>20</v>
      </c>
      <c r="R7" s="22" t="s">
        <v>22</v>
      </c>
      <c r="S7" s="7" t="s">
        <v>21</v>
      </c>
      <c r="T7" s="22" t="s">
        <v>20</v>
      </c>
      <c r="U7" s="22" t="s">
        <v>22</v>
      </c>
      <c r="V7" s="7" t="s">
        <v>21</v>
      </c>
    </row>
    <row r="8" spans="2:25">
      <c r="B8" s="29">
        <v>43983</v>
      </c>
      <c r="C8" s="28">
        <v>4.6500000000000004</v>
      </c>
      <c r="E8" s="9">
        <f>EDATE(E4,1)</f>
        <v>44044</v>
      </c>
      <c r="F8" s="31">
        <f t="shared" ref="F8:F39" si="0">VLOOKUP(E8,$B$8:$C$376,2)+$F$4</f>
        <v>5.0500000000000007</v>
      </c>
      <c r="G8" s="32">
        <f>F8/12/100</f>
        <v>4.2083333333333339E-3</v>
      </c>
      <c r="H8" s="11">
        <f>H4*G8*POWER((1+G8),J4)/(POWER((1+G8),J4)-1)</f>
        <v>6743.905754783269</v>
      </c>
      <c r="I8" s="11">
        <f>H4*G8</f>
        <v>3577.0833333333339</v>
      </c>
      <c r="J8" s="11">
        <f>H8-I8</f>
        <v>3166.8224214499351</v>
      </c>
      <c r="K8" s="11">
        <f>H4-J8</f>
        <v>846833.17757855006</v>
      </c>
      <c r="L8" s="19">
        <f>H4/J4+(H4-0)*G8</f>
        <v>8299.3055555555566</v>
      </c>
      <c r="M8" s="19">
        <f>H4*G8</f>
        <v>3577.0833333333339</v>
      </c>
      <c r="N8" s="19">
        <f>$H$4/$J$4</f>
        <v>4722.2222222222226</v>
      </c>
      <c r="O8" s="19">
        <f>H4-N8</f>
        <v>845277.77777777775</v>
      </c>
      <c r="Q8" s="23">
        <f>SUM($H$8:H8)</f>
        <v>6743.905754783269</v>
      </c>
      <c r="R8" s="23">
        <f>SUM($J$8:J8)</f>
        <v>3166.8224214499351</v>
      </c>
      <c r="S8" s="23">
        <f>SUM($I$8:I8)</f>
        <v>3577.0833333333339</v>
      </c>
      <c r="T8" s="23">
        <f>SUM($L$8:L8)</f>
        <v>8299.3055555555566</v>
      </c>
      <c r="U8" s="23">
        <f>SUM($N$8:N8)</f>
        <v>4722.2222222222226</v>
      </c>
      <c r="V8" s="23">
        <f>SUM($M$8:M8)</f>
        <v>3577.0833333333339</v>
      </c>
    </row>
    <row r="9" spans="2:25">
      <c r="B9" s="29"/>
      <c r="C9" s="28"/>
      <c r="E9" s="9">
        <f>EDATE(E8,1)</f>
        <v>44075</v>
      </c>
      <c r="F9" s="31">
        <f t="shared" si="0"/>
        <v>5.0500000000000007</v>
      </c>
      <c r="G9" s="32">
        <f t="shared" ref="G9:G72" si="1">F9/12/100</f>
        <v>4.2083333333333339E-3</v>
      </c>
      <c r="H9" s="11">
        <f t="shared" ref="H9:H72" si="2">IF(K8=0,0,$H$8)</f>
        <v>6743.905754783269</v>
      </c>
      <c r="I9" s="11">
        <f t="shared" ref="I9:I72" si="3">K8*G9</f>
        <v>3563.7562889763985</v>
      </c>
      <c r="J9" s="11">
        <f t="shared" ref="J9" si="4">H9-I9</f>
        <v>3180.1494658068705</v>
      </c>
      <c r="K9" s="11">
        <f>IF( K8-J9&lt;1,0,K8-J9)</f>
        <v>843653.02811274317</v>
      </c>
      <c r="L9" s="19">
        <f t="shared" ref="L9:L72" si="5">IF(O8=0,0,$H$4/$J$4+O8*G9)</f>
        <v>8279.4328703703723</v>
      </c>
      <c r="M9" s="19">
        <f t="shared" ref="M9:M72" si="6">O8*G9</f>
        <v>3557.2106481481487</v>
      </c>
      <c r="N9" s="19">
        <f>IF(O8=0,0,$H$4/$J$4)</f>
        <v>4722.2222222222226</v>
      </c>
      <c r="O9" s="19">
        <f>IF(O8-N9&lt;1,0,O8-N9)</f>
        <v>840555.5555555555</v>
      </c>
      <c r="Q9" s="23">
        <f>SUM($H$8:H9)</f>
        <v>13487.811509566538</v>
      </c>
      <c r="R9" s="23">
        <f>SUM($J$8:J9)</f>
        <v>6346.9718872568055</v>
      </c>
      <c r="S9" s="23">
        <f>SUM($I$8:I9)</f>
        <v>7140.8396223097325</v>
      </c>
      <c r="T9" s="23">
        <f>SUM($L$8:L9)</f>
        <v>16578.738425925927</v>
      </c>
      <c r="U9" s="23">
        <f>SUM($N$8:N9)</f>
        <v>9444.4444444444453</v>
      </c>
      <c r="V9" s="23">
        <f>SUM($M$8:M9)</f>
        <v>7134.2939814814827</v>
      </c>
    </row>
    <row r="10" spans="2:25">
      <c r="B10" s="29"/>
      <c r="C10" s="28"/>
      <c r="E10" s="9">
        <f t="shared" ref="E10:E73" si="7">EDATE(E9,1)</f>
        <v>44105</v>
      </c>
      <c r="F10" s="31">
        <f t="shared" si="0"/>
        <v>5.0500000000000007</v>
      </c>
      <c r="G10" s="32">
        <f t="shared" si="1"/>
        <v>4.2083333333333339E-3</v>
      </c>
      <c r="H10" s="11">
        <f t="shared" si="2"/>
        <v>6743.905754783269</v>
      </c>
      <c r="I10" s="11">
        <f t="shared" si="3"/>
        <v>3550.3731599744615</v>
      </c>
      <c r="J10" s="11">
        <f t="shared" ref="J10:J73" si="8">H10-I10</f>
        <v>3193.5325948088075</v>
      </c>
      <c r="K10" s="11">
        <f t="shared" ref="K10:K73" si="9">IF( K9-J10&lt;1,0,K9-J10)</f>
        <v>840459.49551793432</v>
      </c>
      <c r="L10" s="19">
        <f t="shared" si="5"/>
        <v>8259.5601851851861</v>
      </c>
      <c r="M10" s="19">
        <f t="shared" si="6"/>
        <v>3537.337962962963</v>
      </c>
      <c r="N10" s="19">
        <f t="shared" ref="N10:N73" si="10">IF(O9=0,0,$H$4/$J$4)</f>
        <v>4722.2222222222226</v>
      </c>
      <c r="O10" s="19">
        <f t="shared" ref="O10:O73" si="11">IF(O9-N10&lt;1,0,O9-N10)</f>
        <v>835833.33333333326</v>
      </c>
      <c r="Q10" s="23">
        <f>SUM($H$8:H10)</f>
        <v>20231.717264349805</v>
      </c>
      <c r="R10" s="23">
        <f>SUM($J$8:J10)</f>
        <v>9540.504482065613</v>
      </c>
      <c r="S10" s="23">
        <f>SUM($I$8:I10)</f>
        <v>10691.212782284194</v>
      </c>
      <c r="T10" s="23">
        <f>SUM($L$8:L10)</f>
        <v>24838.298611111113</v>
      </c>
      <c r="U10" s="23">
        <f>SUM($N$8:N10)</f>
        <v>14166.666666666668</v>
      </c>
      <c r="V10" s="23">
        <f>SUM($M$8:M10)</f>
        <v>10671.631944444445</v>
      </c>
    </row>
    <row r="11" spans="2:25">
      <c r="B11" s="29"/>
      <c r="C11" s="28"/>
      <c r="E11" s="9">
        <f t="shared" si="7"/>
        <v>44136</v>
      </c>
      <c r="F11" s="31">
        <f t="shared" si="0"/>
        <v>5.0500000000000007</v>
      </c>
      <c r="G11" s="32">
        <f t="shared" si="1"/>
        <v>4.2083333333333339E-3</v>
      </c>
      <c r="H11" s="11">
        <f t="shared" si="2"/>
        <v>6743.905754783269</v>
      </c>
      <c r="I11" s="11">
        <f t="shared" si="3"/>
        <v>3536.933710304641</v>
      </c>
      <c r="J11" s="11">
        <f t="shared" si="8"/>
        <v>3206.972044478628</v>
      </c>
      <c r="K11" s="11">
        <f t="shared" si="9"/>
        <v>837252.52347345569</v>
      </c>
      <c r="L11" s="19">
        <f t="shared" si="5"/>
        <v>8239.6875</v>
      </c>
      <c r="M11" s="19">
        <f t="shared" si="6"/>
        <v>3517.4652777777778</v>
      </c>
      <c r="N11" s="19">
        <f t="shared" si="10"/>
        <v>4722.2222222222226</v>
      </c>
      <c r="O11" s="19">
        <f t="shared" si="11"/>
        <v>831111.11111111101</v>
      </c>
      <c r="Q11" s="23">
        <f>SUM($H$8:H11)</f>
        <v>26975.623019133076</v>
      </c>
      <c r="R11" s="23">
        <f>SUM($J$8:J11)</f>
        <v>12747.47652654424</v>
      </c>
      <c r="S11" s="23">
        <f>SUM($I$8:I11)</f>
        <v>14228.146492588836</v>
      </c>
      <c r="T11" s="23">
        <f>SUM($L$8:L11)</f>
        <v>33077.986111111109</v>
      </c>
      <c r="U11" s="23">
        <f>SUM($N$8:N11)</f>
        <v>18888.888888888891</v>
      </c>
      <c r="V11" s="23">
        <f>SUM($M$8:M11)</f>
        <v>14189.097222222223</v>
      </c>
      <c r="Y11" s="26"/>
    </row>
    <row r="12" spans="2:25">
      <c r="B12" s="29"/>
      <c r="C12" s="28"/>
      <c r="E12" s="9">
        <f t="shared" si="7"/>
        <v>44166</v>
      </c>
      <c r="F12" s="31">
        <f t="shared" si="0"/>
        <v>5.0500000000000007</v>
      </c>
      <c r="G12" s="32">
        <f t="shared" si="1"/>
        <v>4.2083333333333339E-3</v>
      </c>
      <c r="H12" s="11">
        <f t="shared" si="2"/>
        <v>6743.905754783269</v>
      </c>
      <c r="I12" s="11">
        <f t="shared" si="3"/>
        <v>3523.4377029507932</v>
      </c>
      <c r="J12" s="11">
        <f t="shared" si="8"/>
        <v>3220.4680518324758</v>
      </c>
      <c r="K12" s="11">
        <f t="shared" si="9"/>
        <v>834032.05542162317</v>
      </c>
      <c r="L12" s="19">
        <f t="shared" si="5"/>
        <v>8219.8148148148157</v>
      </c>
      <c r="M12" s="19">
        <f t="shared" si="6"/>
        <v>3497.5925925925926</v>
      </c>
      <c r="N12" s="19">
        <f t="shared" si="10"/>
        <v>4722.2222222222226</v>
      </c>
      <c r="O12" s="19">
        <f t="shared" si="11"/>
        <v>826388.88888888876</v>
      </c>
      <c r="Q12" s="23">
        <f>SUM($H$8:H12)</f>
        <v>33719.528773916347</v>
      </c>
      <c r="R12" s="23">
        <f>SUM($J$8:J12)</f>
        <v>15967.944578376715</v>
      </c>
      <c r="S12" s="23">
        <f>SUM($I$8:I12)</f>
        <v>17751.584195539628</v>
      </c>
      <c r="T12" s="23">
        <f>SUM($L$8:L12)</f>
        <v>41297.800925925927</v>
      </c>
      <c r="U12" s="23">
        <f>SUM($N$8:N12)</f>
        <v>23611.111111111113</v>
      </c>
      <c r="V12" s="23">
        <f>SUM($M$8:M12)</f>
        <v>17686.689814814814</v>
      </c>
    </row>
    <row r="13" spans="2:25">
      <c r="B13" s="29"/>
      <c r="C13" s="28"/>
      <c r="E13" s="9">
        <f t="shared" si="7"/>
        <v>44197</v>
      </c>
      <c r="F13" s="31">
        <f t="shared" si="0"/>
        <v>5.0500000000000007</v>
      </c>
      <c r="G13" s="32">
        <f t="shared" si="1"/>
        <v>4.2083333333333339E-3</v>
      </c>
      <c r="H13" s="11">
        <f t="shared" si="2"/>
        <v>6743.905754783269</v>
      </c>
      <c r="I13" s="11">
        <f t="shared" si="3"/>
        <v>3509.8848998993312</v>
      </c>
      <c r="J13" s="11">
        <f t="shared" si="8"/>
        <v>3234.0208548839378</v>
      </c>
      <c r="K13" s="11">
        <f t="shared" si="9"/>
        <v>830798.03456673922</v>
      </c>
      <c r="L13" s="19">
        <f t="shared" si="5"/>
        <v>8199.9421296296296</v>
      </c>
      <c r="M13" s="19">
        <f t="shared" si="6"/>
        <v>3477.7199074074074</v>
      </c>
      <c r="N13" s="19">
        <f t="shared" si="10"/>
        <v>4722.2222222222226</v>
      </c>
      <c r="O13" s="19">
        <f t="shared" si="11"/>
        <v>821666.66666666651</v>
      </c>
      <c r="Q13" s="23">
        <f>SUM($H$8:H13)</f>
        <v>40463.434528699618</v>
      </c>
      <c r="R13" s="23">
        <f>SUM($J$8:J13)</f>
        <v>19201.965433260651</v>
      </c>
      <c r="S13" s="23">
        <f>SUM($I$8:I13)</f>
        <v>21261.469095438959</v>
      </c>
      <c r="T13" s="23">
        <f>SUM($L$8:L13)</f>
        <v>49497.743055555555</v>
      </c>
      <c r="U13" s="23">
        <f>SUM($N$8:N13)</f>
        <v>28333.333333333336</v>
      </c>
      <c r="V13" s="23">
        <f>SUM($M$8:M13)</f>
        <v>21164.409722222223</v>
      </c>
    </row>
    <row r="14" spans="2:25">
      <c r="B14" s="29"/>
      <c r="C14" s="28"/>
      <c r="E14" s="9">
        <f t="shared" si="7"/>
        <v>44228</v>
      </c>
      <c r="F14" s="31">
        <f t="shared" si="0"/>
        <v>5.0500000000000007</v>
      </c>
      <c r="G14" s="32">
        <f t="shared" si="1"/>
        <v>4.2083333333333339E-3</v>
      </c>
      <c r="H14" s="11">
        <f t="shared" si="2"/>
        <v>6743.905754783269</v>
      </c>
      <c r="I14" s="11">
        <f t="shared" si="3"/>
        <v>3496.2750621350278</v>
      </c>
      <c r="J14" s="11">
        <f t="shared" si="8"/>
        <v>3247.6306926482412</v>
      </c>
      <c r="K14" s="11">
        <f t="shared" si="9"/>
        <v>827550.40387409099</v>
      </c>
      <c r="L14" s="19">
        <f t="shared" si="5"/>
        <v>8180.0694444444453</v>
      </c>
      <c r="M14" s="19">
        <f t="shared" si="6"/>
        <v>3457.8472222222222</v>
      </c>
      <c r="N14" s="19">
        <f t="shared" si="10"/>
        <v>4722.2222222222226</v>
      </c>
      <c r="O14" s="19">
        <f t="shared" si="11"/>
        <v>816944.44444444426</v>
      </c>
      <c r="Q14" s="23">
        <f>SUM($H$8:H14)</f>
        <v>47207.340283482888</v>
      </c>
      <c r="R14" s="23">
        <f>SUM($J$8:J14)</f>
        <v>22449.596125908894</v>
      </c>
      <c r="S14" s="23">
        <f>SUM($I$8:I14)</f>
        <v>24757.744157573987</v>
      </c>
      <c r="T14" s="23">
        <f>SUM($L$8:L14)</f>
        <v>57677.8125</v>
      </c>
      <c r="U14" s="23">
        <f>SUM($N$8:N14)</f>
        <v>33055.555555555562</v>
      </c>
      <c r="V14" s="23">
        <f>SUM($M$8:M14)</f>
        <v>24622.256944444445</v>
      </c>
    </row>
    <row r="15" spans="2:25">
      <c r="B15" s="29"/>
      <c r="C15" s="28"/>
      <c r="E15" s="9">
        <f t="shared" si="7"/>
        <v>44256</v>
      </c>
      <c r="F15" s="31">
        <f t="shared" si="0"/>
        <v>5.0500000000000007</v>
      </c>
      <c r="G15" s="32">
        <f t="shared" si="1"/>
        <v>4.2083333333333339E-3</v>
      </c>
      <c r="H15" s="11">
        <f t="shared" si="2"/>
        <v>6743.905754783269</v>
      </c>
      <c r="I15" s="11">
        <f t="shared" si="3"/>
        <v>3482.6079496368002</v>
      </c>
      <c r="J15" s="11">
        <f t="shared" si="8"/>
        <v>3261.2978051464688</v>
      </c>
      <c r="K15" s="11">
        <f t="shared" si="9"/>
        <v>824289.10606894456</v>
      </c>
      <c r="L15" s="19">
        <f t="shared" si="5"/>
        <v>8160.1967592592591</v>
      </c>
      <c r="M15" s="19">
        <f t="shared" si="6"/>
        <v>3437.974537037037</v>
      </c>
      <c r="N15" s="19">
        <f t="shared" si="10"/>
        <v>4722.2222222222226</v>
      </c>
      <c r="O15" s="19">
        <f t="shared" si="11"/>
        <v>812222.22222222202</v>
      </c>
      <c r="Q15" s="23">
        <f>SUM($H$8:H15)</f>
        <v>53951.246038266159</v>
      </c>
      <c r="R15" s="23">
        <f>SUM($J$8:J15)</f>
        <v>25710.893931055361</v>
      </c>
      <c r="S15" s="23">
        <f>SUM($I$8:I15)</f>
        <v>28240.352107210787</v>
      </c>
      <c r="T15" s="23">
        <f>SUM($L$8:L15)</f>
        <v>65838.009259259255</v>
      </c>
      <c r="U15" s="23">
        <f>SUM($N$8:N15)</f>
        <v>37777.777777777781</v>
      </c>
      <c r="V15" s="23">
        <f>SUM($M$8:M15)</f>
        <v>28060.231481481482</v>
      </c>
    </row>
    <row r="16" spans="2:25">
      <c r="B16" s="29"/>
      <c r="C16" s="28"/>
      <c r="E16" s="9">
        <f t="shared" si="7"/>
        <v>44287</v>
      </c>
      <c r="F16" s="31">
        <f t="shared" si="0"/>
        <v>5.0500000000000007</v>
      </c>
      <c r="G16" s="32">
        <f t="shared" si="1"/>
        <v>4.2083333333333339E-3</v>
      </c>
      <c r="H16" s="11">
        <f t="shared" si="2"/>
        <v>6743.905754783269</v>
      </c>
      <c r="I16" s="11">
        <f t="shared" si="3"/>
        <v>3468.8833213734756</v>
      </c>
      <c r="J16" s="11">
        <f t="shared" si="8"/>
        <v>3275.0224334097934</v>
      </c>
      <c r="K16" s="11">
        <f t="shared" si="9"/>
        <v>821014.08363553474</v>
      </c>
      <c r="L16" s="19">
        <f t="shared" si="5"/>
        <v>8140.3240740740739</v>
      </c>
      <c r="M16" s="19">
        <f t="shared" si="6"/>
        <v>3418.1018518518513</v>
      </c>
      <c r="N16" s="19">
        <f t="shared" si="10"/>
        <v>4722.2222222222226</v>
      </c>
      <c r="O16" s="19">
        <f t="shared" si="11"/>
        <v>807499.99999999977</v>
      </c>
      <c r="Q16" s="23">
        <f>SUM($H$8:H16)</f>
        <v>60695.15179304943</v>
      </c>
      <c r="R16" s="23">
        <f>SUM($J$8:J16)</f>
        <v>28985.916364465156</v>
      </c>
      <c r="S16" s="23">
        <f>SUM($I$8:I16)</f>
        <v>31709.235428584263</v>
      </c>
      <c r="T16" s="23">
        <f>SUM($L$8:L16)</f>
        <v>73978.333333333328</v>
      </c>
      <c r="U16" s="23">
        <f>SUM($N$8:N16)</f>
        <v>42500</v>
      </c>
      <c r="V16" s="23">
        <f>SUM($M$8:M16)</f>
        <v>31478.333333333332</v>
      </c>
    </row>
    <row r="17" spans="2:22">
      <c r="B17" s="29"/>
      <c r="C17" s="28"/>
      <c r="E17" s="9">
        <f t="shared" si="7"/>
        <v>44317</v>
      </c>
      <c r="F17" s="31">
        <f t="shared" si="0"/>
        <v>5.0500000000000007</v>
      </c>
      <c r="G17" s="32">
        <f t="shared" si="1"/>
        <v>4.2083333333333339E-3</v>
      </c>
      <c r="H17" s="11">
        <f t="shared" si="2"/>
        <v>6743.905754783269</v>
      </c>
      <c r="I17" s="11">
        <f t="shared" si="3"/>
        <v>3455.1009352995425</v>
      </c>
      <c r="J17" s="11">
        <f t="shared" si="8"/>
        <v>3288.8048194837265</v>
      </c>
      <c r="K17" s="11">
        <f t="shared" si="9"/>
        <v>817725.27881605097</v>
      </c>
      <c r="L17" s="19">
        <f t="shared" si="5"/>
        <v>8120.4513888888887</v>
      </c>
      <c r="M17" s="19">
        <f t="shared" si="6"/>
        <v>3398.2291666666661</v>
      </c>
      <c r="N17" s="19">
        <f t="shared" si="10"/>
        <v>4722.2222222222226</v>
      </c>
      <c r="O17" s="19">
        <f t="shared" si="11"/>
        <v>802777.77777777752</v>
      </c>
      <c r="Q17" s="23">
        <f>SUM($H$8:H17)</f>
        <v>67439.057547832694</v>
      </c>
      <c r="R17" s="23">
        <f>SUM($J$8:J17)</f>
        <v>32274.721183948881</v>
      </c>
      <c r="S17" s="23">
        <f>SUM($I$8:I17)</f>
        <v>35164.336363883805</v>
      </c>
      <c r="T17" s="23">
        <f>SUM($L$8:L17)</f>
        <v>82098.784722222219</v>
      </c>
      <c r="U17" s="23">
        <f>SUM($N$8:N17)</f>
        <v>47222.222222222219</v>
      </c>
      <c r="V17" s="23">
        <f>SUM($M$8:M17)</f>
        <v>34876.5625</v>
      </c>
    </row>
    <row r="18" spans="2:22">
      <c r="B18" s="29"/>
      <c r="C18" s="28"/>
      <c r="E18" s="9">
        <f t="shared" si="7"/>
        <v>44348</v>
      </c>
      <c r="F18" s="31">
        <f t="shared" si="0"/>
        <v>5.0500000000000007</v>
      </c>
      <c r="G18" s="32">
        <f t="shared" si="1"/>
        <v>4.2083333333333339E-3</v>
      </c>
      <c r="H18" s="11">
        <f t="shared" si="2"/>
        <v>6743.905754783269</v>
      </c>
      <c r="I18" s="11">
        <f t="shared" si="3"/>
        <v>3441.2605483508814</v>
      </c>
      <c r="J18" s="11">
        <f t="shared" si="8"/>
        <v>3302.6452064323876</v>
      </c>
      <c r="K18" s="11">
        <f t="shared" si="9"/>
        <v>814422.63360961853</v>
      </c>
      <c r="L18" s="19">
        <f t="shared" si="5"/>
        <v>8100.5787037037035</v>
      </c>
      <c r="M18" s="19">
        <f t="shared" si="6"/>
        <v>3378.3564814814808</v>
      </c>
      <c r="N18" s="19">
        <f t="shared" si="10"/>
        <v>4722.2222222222226</v>
      </c>
      <c r="O18" s="19">
        <f t="shared" si="11"/>
        <v>798055.55555555527</v>
      </c>
      <c r="Q18" s="23">
        <f>SUM($H$8:H18)</f>
        <v>74182.963302615957</v>
      </c>
      <c r="R18" s="23">
        <f>SUM($J$8:J18)</f>
        <v>35577.36639038127</v>
      </c>
      <c r="S18" s="23">
        <f>SUM($I$8:I18)</f>
        <v>38605.596912234687</v>
      </c>
      <c r="T18" s="23">
        <f>SUM($L$8:L18)</f>
        <v>90199.363425925927</v>
      </c>
      <c r="U18" s="23">
        <f>SUM($N$8:N18)</f>
        <v>51944.444444444438</v>
      </c>
      <c r="V18" s="23">
        <f>SUM($M$8:M18)</f>
        <v>38254.918981481482</v>
      </c>
    </row>
    <row r="19" spans="2:22">
      <c r="B19" s="29"/>
      <c r="C19" s="28"/>
      <c r="E19" s="9">
        <f t="shared" si="7"/>
        <v>44378</v>
      </c>
      <c r="F19" s="31">
        <f t="shared" si="0"/>
        <v>5.0500000000000007</v>
      </c>
      <c r="G19" s="32">
        <f t="shared" si="1"/>
        <v>4.2083333333333339E-3</v>
      </c>
      <c r="H19" s="11">
        <f t="shared" si="2"/>
        <v>6743.905754783269</v>
      </c>
      <c r="I19" s="11">
        <f t="shared" si="3"/>
        <v>3427.3619164404786</v>
      </c>
      <c r="J19" s="11">
        <f t="shared" si="8"/>
        <v>3316.5438383427904</v>
      </c>
      <c r="K19" s="11">
        <f t="shared" si="9"/>
        <v>811106.08977127576</v>
      </c>
      <c r="L19" s="19">
        <f t="shared" si="5"/>
        <v>8080.7060185185182</v>
      </c>
      <c r="M19" s="19">
        <f t="shared" si="6"/>
        <v>3358.4837962962956</v>
      </c>
      <c r="N19" s="19">
        <f t="shared" si="10"/>
        <v>4722.2222222222226</v>
      </c>
      <c r="O19" s="19">
        <f t="shared" si="11"/>
        <v>793333.33333333302</v>
      </c>
      <c r="Q19" s="23">
        <f>SUM($H$8:H19)</f>
        <v>80926.869057399221</v>
      </c>
      <c r="R19" s="23">
        <f>SUM($J$8:J19)</f>
        <v>38893.91022872406</v>
      </c>
      <c r="S19" s="23">
        <f>SUM($I$8:I19)</f>
        <v>42032.958828675168</v>
      </c>
      <c r="T19" s="23">
        <f>SUM($L$8:L19)</f>
        <v>98280.069444444438</v>
      </c>
      <c r="U19" s="23">
        <f>SUM($N$8:N19)</f>
        <v>56666.666666666657</v>
      </c>
      <c r="V19" s="23">
        <f>SUM($M$8:M19)</f>
        <v>41613.402777777781</v>
      </c>
    </row>
    <row r="20" spans="2:22">
      <c r="B20" s="29"/>
      <c r="C20" s="28"/>
      <c r="E20" s="9">
        <f t="shared" si="7"/>
        <v>44409</v>
      </c>
      <c r="F20" s="31">
        <f t="shared" si="0"/>
        <v>5.0500000000000007</v>
      </c>
      <c r="G20" s="32">
        <f t="shared" si="1"/>
        <v>4.2083333333333339E-3</v>
      </c>
      <c r="H20" s="11">
        <f t="shared" si="2"/>
        <v>6743.905754783269</v>
      </c>
      <c r="I20" s="11">
        <f t="shared" si="3"/>
        <v>3413.4047944541194</v>
      </c>
      <c r="J20" s="11">
        <f t="shared" si="8"/>
        <v>3330.5009603291496</v>
      </c>
      <c r="K20" s="11">
        <f t="shared" si="9"/>
        <v>807775.58881094656</v>
      </c>
      <c r="L20" s="19">
        <f t="shared" si="5"/>
        <v>8060.833333333333</v>
      </c>
      <c r="M20" s="19">
        <f t="shared" si="6"/>
        <v>3338.6111111111104</v>
      </c>
      <c r="N20" s="19">
        <f t="shared" si="10"/>
        <v>4722.2222222222226</v>
      </c>
      <c r="O20" s="19">
        <f t="shared" si="11"/>
        <v>788611.11111111077</v>
      </c>
      <c r="Q20" s="23">
        <f>SUM($H$8:H20)</f>
        <v>87670.774812182484</v>
      </c>
      <c r="R20" s="23">
        <f>SUM($J$8:J20)</f>
        <v>42224.411189053208</v>
      </c>
      <c r="S20" s="23">
        <f>SUM($I$8:I20)</f>
        <v>45446.363623129284</v>
      </c>
      <c r="T20" s="23">
        <f>SUM($L$8:L20)</f>
        <v>106340.90277777777</v>
      </c>
      <c r="U20" s="23">
        <f>SUM($N$8:N20)</f>
        <v>61388.888888888876</v>
      </c>
      <c r="V20" s="23">
        <f>SUM($M$8:M20)</f>
        <v>44952.013888888891</v>
      </c>
    </row>
    <row r="21" spans="2:22">
      <c r="B21" s="29"/>
      <c r="C21" s="28"/>
      <c r="E21" s="9">
        <f t="shared" si="7"/>
        <v>44440</v>
      </c>
      <c r="F21" s="31">
        <f t="shared" si="0"/>
        <v>5.0500000000000007</v>
      </c>
      <c r="G21" s="32">
        <f t="shared" si="1"/>
        <v>4.2083333333333339E-3</v>
      </c>
      <c r="H21" s="11">
        <f t="shared" si="2"/>
        <v>6743.905754783269</v>
      </c>
      <c r="I21" s="11">
        <f t="shared" si="3"/>
        <v>3399.3889362460673</v>
      </c>
      <c r="J21" s="11">
        <f t="shared" si="8"/>
        <v>3344.5168185372017</v>
      </c>
      <c r="K21" s="11">
        <f t="shared" si="9"/>
        <v>804431.07199240942</v>
      </c>
      <c r="L21" s="19">
        <f t="shared" si="5"/>
        <v>8040.9606481481478</v>
      </c>
      <c r="M21" s="19">
        <f t="shared" si="6"/>
        <v>3318.7384259259247</v>
      </c>
      <c r="N21" s="19">
        <f t="shared" si="10"/>
        <v>4722.2222222222226</v>
      </c>
      <c r="O21" s="19">
        <f t="shared" si="11"/>
        <v>783888.88888888853</v>
      </c>
      <c r="Q21" s="23">
        <f>SUM($H$8:H21)</f>
        <v>94414.680566965748</v>
      </c>
      <c r="R21" s="23">
        <f>SUM($J$8:J21)</f>
        <v>45568.92800759041</v>
      </c>
      <c r="S21" s="23">
        <f>SUM($I$8:I21)</f>
        <v>48845.752559375353</v>
      </c>
      <c r="T21" s="23">
        <f>SUM($L$8:L21)</f>
        <v>114381.86342592591</v>
      </c>
      <c r="U21" s="23">
        <f>SUM($N$8:N21)</f>
        <v>66111.111111111095</v>
      </c>
      <c r="V21" s="23">
        <f>SUM($M$8:M21)</f>
        <v>48270.752314814818</v>
      </c>
    </row>
    <row r="22" spans="2:22">
      <c r="B22" s="29"/>
      <c r="C22" s="28"/>
      <c r="E22" s="9">
        <f t="shared" si="7"/>
        <v>44470</v>
      </c>
      <c r="F22" s="31">
        <f t="shared" si="0"/>
        <v>5.0500000000000007</v>
      </c>
      <c r="G22" s="32">
        <f t="shared" si="1"/>
        <v>4.2083333333333339E-3</v>
      </c>
      <c r="H22" s="11">
        <f t="shared" si="2"/>
        <v>6743.905754783269</v>
      </c>
      <c r="I22" s="11">
        <f t="shared" si="3"/>
        <v>3385.3140946347235</v>
      </c>
      <c r="J22" s="11">
        <f t="shared" si="8"/>
        <v>3358.5916601485455</v>
      </c>
      <c r="K22" s="11">
        <f t="shared" si="9"/>
        <v>801072.48033226083</v>
      </c>
      <c r="L22" s="19">
        <f t="shared" si="5"/>
        <v>8021.0879629629617</v>
      </c>
      <c r="M22" s="19">
        <f t="shared" si="6"/>
        <v>3298.8657407407395</v>
      </c>
      <c r="N22" s="19">
        <f t="shared" si="10"/>
        <v>4722.2222222222226</v>
      </c>
      <c r="O22" s="19">
        <f t="shared" si="11"/>
        <v>779166.66666666628</v>
      </c>
      <c r="Q22" s="23">
        <f>SUM($H$8:H22)</f>
        <v>101158.58632174901</v>
      </c>
      <c r="R22" s="23">
        <f>SUM($J$8:J22)</f>
        <v>48927.519667738954</v>
      </c>
      <c r="S22" s="23">
        <f>SUM($I$8:I22)</f>
        <v>52231.066654010079</v>
      </c>
      <c r="T22" s="23">
        <f>SUM($L$8:L22)</f>
        <v>122402.95138888888</v>
      </c>
      <c r="U22" s="23">
        <f>SUM($N$8:N22)</f>
        <v>70833.333333333314</v>
      </c>
      <c r="V22" s="23">
        <f>SUM($M$8:M22)</f>
        <v>51569.618055555555</v>
      </c>
    </row>
    <row r="23" spans="2:22">
      <c r="B23" s="29"/>
      <c r="C23" s="28"/>
      <c r="E23" s="9">
        <f t="shared" si="7"/>
        <v>44501</v>
      </c>
      <c r="F23" s="31">
        <f t="shared" si="0"/>
        <v>5.0500000000000007</v>
      </c>
      <c r="G23" s="32">
        <f t="shared" si="1"/>
        <v>4.2083333333333339E-3</v>
      </c>
      <c r="H23" s="11">
        <f t="shared" si="2"/>
        <v>6743.905754783269</v>
      </c>
      <c r="I23" s="11">
        <f t="shared" si="3"/>
        <v>3371.1800213982647</v>
      </c>
      <c r="J23" s="11">
        <f t="shared" si="8"/>
        <v>3372.7257333850043</v>
      </c>
      <c r="K23" s="11">
        <f t="shared" si="9"/>
        <v>797699.75459887588</v>
      </c>
      <c r="L23" s="19">
        <f t="shared" si="5"/>
        <v>8001.2152777777774</v>
      </c>
      <c r="M23" s="19">
        <f t="shared" si="6"/>
        <v>3278.9930555555543</v>
      </c>
      <c r="N23" s="19">
        <f t="shared" si="10"/>
        <v>4722.2222222222226</v>
      </c>
      <c r="O23" s="19">
        <f t="shared" si="11"/>
        <v>774444.44444444403</v>
      </c>
      <c r="Q23" s="23">
        <f>SUM($H$8:H23)</f>
        <v>107902.49207653227</v>
      </c>
      <c r="R23" s="23">
        <f>SUM($J$8:J23)</f>
        <v>52300.245401123961</v>
      </c>
      <c r="S23" s="23">
        <f>SUM($I$8:I23)</f>
        <v>55602.246675408343</v>
      </c>
      <c r="T23" s="23">
        <f>SUM($L$8:L23)</f>
        <v>130404.16666666666</v>
      </c>
      <c r="U23" s="23">
        <f>SUM($N$8:N23)</f>
        <v>75555.555555555533</v>
      </c>
      <c r="V23" s="23">
        <f>SUM($M$8:M23)</f>
        <v>54848.611111111109</v>
      </c>
    </row>
    <row r="24" spans="2:22">
      <c r="B24" s="29"/>
      <c r="C24" s="28"/>
      <c r="E24" s="9">
        <f t="shared" si="7"/>
        <v>44531</v>
      </c>
      <c r="F24" s="31">
        <f t="shared" si="0"/>
        <v>5.0500000000000007</v>
      </c>
      <c r="G24" s="32">
        <f t="shared" si="1"/>
        <v>4.2083333333333339E-3</v>
      </c>
      <c r="H24" s="11">
        <f t="shared" si="2"/>
        <v>6743.905754783269</v>
      </c>
      <c r="I24" s="11">
        <f t="shared" si="3"/>
        <v>3356.9864672702697</v>
      </c>
      <c r="J24" s="11">
        <f t="shared" si="8"/>
        <v>3386.9192875129993</v>
      </c>
      <c r="K24" s="11">
        <f t="shared" si="9"/>
        <v>794312.83531136287</v>
      </c>
      <c r="L24" s="19">
        <f t="shared" si="5"/>
        <v>7981.3425925925912</v>
      </c>
      <c r="M24" s="19">
        <f t="shared" si="6"/>
        <v>3259.1203703703691</v>
      </c>
      <c r="N24" s="19">
        <f t="shared" si="10"/>
        <v>4722.2222222222226</v>
      </c>
      <c r="O24" s="19">
        <f t="shared" si="11"/>
        <v>769722.22222222178</v>
      </c>
      <c r="Q24" s="23">
        <f>SUM($H$8:H24)</f>
        <v>114646.39783131554</v>
      </c>
      <c r="R24" s="23">
        <f>SUM($J$8:J24)</f>
        <v>55687.164688636956</v>
      </c>
      <c r="S24" s="23">
        <f>SUM($I$8:I24)</f>
        <v>58959.233142678611</v>
      </c>
      <c r="T24" s="23">
        <f>SUM($L$8:L24)</f>
        <v>138385.50925925924</v>
      </c>
      <c r="U24" s="23">
        <f>SUM($N$8:N24)</f>
        <v>80277.777777777752</v>
      </c>
      <c r="V24" s="23">
        <f>SUM($M$8:M24)</f>
        <v>58107.731481481482</v>
      </c>
    </row>
    <row r="25" spans="2:22">
      <c r="B25" s="29"/>
      <c r="C25" s="28"/>
      <c r="E25" s="9">
        <f t="shared" si="7"/>
        <v>44562</v>
      </c>
      <c r="F25" s="31">
        <f t="shared" si="0"/>
        <v>5.0500000000000007</v>
      </c>
      <c r="G25" s="32">
        <f t="shared" si="1"/>
        <v>4.2083333333333339E-3</v>
      </c>
      <c r="H25" s="11">
        <f t="shared" si="2"/>
        <v>6743.905754783269</v>
      </c>
      <c r="I25" s="11">
        <f t="shared" si="3"/>
        <v>3342.7331819353194</v>
      </c>
      <c r="J25" s="11">
        <f t="shared" si="8"/>
        <v>3401.1725728479496</v>
      </c>
      <c r="K25" s="11">
        <f t="shared" si="9"/>
        <v>790911.66273851495</v>
      </c>
      <c r="L25" s="19">
        <f t="shared" si="5"/>
        <v>7961.4699074074069</v>
      </c>
      <c r="M25" s="19">
        <f t="shared" si="6"/>
        <v>3239.2476851851839</v>
      </c>
      <c r="N25" s="19">
        <f t="shared" si="10"/>
        <v>4722.2222222222226</v>
      </c>
      <c r="O25" s="19">
        <f t="shared" si="11"/>
        <v>764999.99999999953</v>
      </c>
      <c r="Q25" s="23">
        <f>SUM($H$8:H25)</f>
        <v>121390.3035860988</v>
      </c>
      <c r="R25" s="23">
        <f>SUM($J$8:J25)</f>
        <v>59088.337261484907</v>
      </c>
      <c r="S25" s="23">
        <f>SUM($I$8:I25)</f>
        <v>62301.966324613932</v>
      </c>
      <c r="T25" s="23">
        <f>SUM($L$8:L25)</f>
        <v>146346.97916666666</v>
      </c>
      <c r="U25" s="23">
        <f>SUM($N$8:N25)</f>
        <v>84999.999999999971</v>
      </c>
      <c r="V25" s="23">
        <f>SUM($M$8:M25)</f>
        <v>61346.979166666664</v>
      </c>
    </row>
    <row r="26" spans="2:22">
      <c r="B26" s="29"/>
      <c r="C26" s="28"/>
      <c r="E26" s="9">
        <f t="shared" si="7"/>
        <v>44593</v>
      </c>
      <c r="F26" s="31">
        <f t="shared" si="0"/>
        <v>5.0500000000000007</v>
      </c>
      <c r="G26" s="32">
        <f t="shared" si="1"/>
        <v>4.2083333333333339E-3</v>
      </c>
      <c r="H26" s="11">
        <f t="shared" si="2"/>
        <v>6743.905754783269</v>
      </c>
      <c r="I26" s="11">
        <f t="shared" si="3"/>
        <v>3328.4199140245842</v>
      </c>
      <c r="J26" s="11">
        <f t="shared" si="8"/>
        <v>3415.4858407586848</v>
      </c>
      <c r="K26" s="11">
        <f t="shared" si="9"/>
        <v>787496.17689775629</v>
      </c>
      <c r="L26" s="19">
        <f t="shared" si="5"/>
        <v>7941.5972222222208</v>
      </c>
      <c r="M26" s="19">
        <f t="shared" si="6"/>
        <v>3219.3749999999986</v>
      </c>
      <c r="N26" s="19">
        <f t="shared" si="10"/>
        <v>4722.2222222222226</v>
      </c>
      <c r="O26" s="19">
        <f t="shared" si="11"/>
        <v>760277.77777777729</v>
      </c>
      <c r="Q26" s="23">
        <f>SUM($H$8:H26)</f>
        <v>128134.20934088207</v>
      </c>
      <c r="R26" s="23">
        <f>SUM($J$8:J26)</f>
        <v>62503.823102243594</v>
      </c>
      <c r="S26" s="23">
        <f>SUM($I$8:I26)</f>
        <v>65630.386238638515</v>
      </c>
      <c r="T26" s="23">
        <f>SUM($L$8:L26)</f>
        <v>154288.57638888888</v>
      </c>
      <c r="U26" s="23">
        <f>SUM($N$8:N26)</f>
        <v>89722.22222222219</v>
      </c>
      <c r="V26" s="23">
        <f>SUM($M$8:M26)</f>
        <v>64566.354166666664</v>
      </c>
    </row>
    <row r="27" spans="2:22">
      <c r="B27" s="29"/>
      <c r="C27" s="28"/>
      <c r="E27" s="9">
        <f t="shared" si="7"/>
        <v>44621</v>
      </c>
      <c r="F27" s="31">
        <f t="shared" si="0"/>
        <v>5.0500000000000007</v>
      </c>
      <c r="G27" s="32">
        <f t="shared" si="1"/>
        <v>4.2083333333333339E-3</v>
      </c>
      <c r="H27" s="11">
        <f t="shared" si="2"/>
        <v>6743.905754783269</v>
      </c>
      <c r="I27" s="11">
        <f t="shared" si="3"/>
        <v>3314.0464111113915</v>
      </c>
      <c r="J27" s="11">
        <f t="shared" si="8"/>
        <v>3429.8593436718775</v>
      </c>
      <c r="K27" s="11">
        <f t="shared" si="9"/>
        <v>784066.31755408447</v>
      </c>
      <c r="L27" s="19">
        <f t="shared" si="5"/>
        <v>7921.7245370370356</v>
      </c>
      <c r="M27" s="19">
        <f t="shared" si="6"/>
        <v>3199.502314814813</v>
      </c>
      <c r="N27" s="19">
        <f t="shared" si="10"/>
        <v>4722.2222222222226</v>
      </c>
      <c r="O27" s="19">
        <f t="shared" si="11"/>
        <v>755555.55555555504</v>
      </c>
      <c r="Q27" s="23">
        <f>SUM($H$8:H27)</f>
        <v>134878.11509566533</v>
      </c>
      <c r="R27" s="23">
        <f>SUM($J$8:J27)</f>
        <v>65933.682445915474</v>
      </c>
      <c r="S27" s="23">
        <f>SUM($I$8:I27)</f>
        <v>68944.432649749913</v>
      </c>
      <c r="T27" s="23">
        <f>SUM($L$8:L27)</f>
        <v>162210.3009259259</v>
      </c>
      <c r="U27" s="23">
        <f>SUM($N$8:N27)</f>
        <v>94444.444444444409</v>
      </c>
      <c r="V27" s="23">
        <f>SUM($M$8:M27)</f>
        <v>67765.856481481474</v>
      </c>
    </row>
    <row r="28" spans="2:22">
      <c r="B28" s="29"/>
      <c r="C28" s="28"/>
      <c r="E28" s="9">
        <f t="shared" si="7"/>
        <v>44652</v>
      </c>
      <c r="F28" s="31">
        <f t="shared" si="0"/>
        <v>5.0500000000000007</v>
      </c>
      <c r="G28" s="32">
        <f t="shared" si="1"/>
        <v>4.2083333333333339E-3</v>
      </c>
      <c r="H28" s="11">
        <f t="shared" si="2"/>
        <v>6743.905754783269</v>
      </c>
      <c r="I28" s="11">
        <f t="shared" si="3"/>
        <v>3299.6124197067725</v>
      </c>
      <c r="J28" s="11">
        <f t="shared" si="8"/>
        <v>3444.2933350764965</v>
      </c>
      <c r="K28" s="11">
        <f t="shared" si="9"/>
        <v>780622.02421900793</v>
      </c>
      <c r="L28" s="19">
        <f t="shared" si="5"/>
        <v>7901.8518518518504</v>
      </c>
      <c r="M28" s="19">
        <f t="shared" si="6"/>
        <v>3179.6296296296277</v>
      </c>
      <c r="N28" s="19">
        <f t="shared" si="10"/>
        <v>4722.2222222222226</v>
      </c>
      <c r="O28" s="19">
        <f t="shared" si="11"/>
        <v>750833.33333333279</v>
      </c>
      <c r="Q28" s="23">
        <f>SUM($H$8:H28)</f>
        <v>141622.02085044861</v>
      </c>
      <c r="R28" s="23">
        <f>SUM($J$8:J28)</f>
        <v>69377.975780991968</v>
      </c>
      <c r="S28" s="23">
        <f>SUM($I$8:I28)</f>
        <v>72244.045069456683</v>
      </c>
      <c r="T28" s="23">
        <f>SUM($L$8:L28)</f>
        <v>170112.15277777775</v>
      </c>
      <c r="U28" s="23">
        <f>SUM($N$8:N28)</f>
        <v>99166.666666666628</v>
      </c>
      <c r="V28" s="23">
        <f>SUM($M$8:M28)</f>
        <v>70945.486111111095</v>
      </c>
    </row>
    <row r="29" spans="2:22">
      <c r="B29" s="29"/>
      <c r="C29" s="28"/>
      <c r="E29" s="9">
        <f t="shared" si="7"/>
        <v>44682</v>
      </c>
      <c r="F29" s="31">
        <f t="shared" si="0"/>
        <v>5.0500000000000007</v>
      </c>
      <c r="G29" s="32">
        <f t="shared" si="1"/>
        <v>4.2083333333333339E-3</v>
      </c>
      <c r="H29" s="11">
        <f t="shared" si="2"/>
        <v>6743.905754783269</v>
      </c>
      <c r="I29" s="11">
        <f t="shared" si="3"/>
        <v>3285.117685254992</v>
      </c>
      <c r="J29" s="11">
        <f t="shared" si="8"/>
        <v>3458.788069528277</v>
      </c>
      <c r="K29" s="11">
        <f t="shared" si="9"/>
        <v>777163.23614947964</v>
      </c>
      <c r="L29" s="19">
        <f t="shared" si="5"/>
        <v>7881.9791666666652</v>
      </c>
      <c r="M29" s="19">
        <f t="shared" si="6"/>
        <v>3159.7569444444425</v>
      </c>
      <c r="N29" s="19">
        <f t="shared" si="10"/>
        <v>4722.2222222222226</v>
      </c>
      <c r="O29" s="19">
        <f t="shared" si="11"/>
        <v>746111.11111111054</v>
      </c>
      <c r="Q29" s="23">
        <f>SUM($H$8:H29)</f>
        <v>148365.92660523189</v>
      </c>
      <c r="R29" s="23">
        <f>SUM($J$8:J29)</f>
        <v>72836.763850520249</v>
      </c>
      <c r="S29" s="23">
        <f>SUM($I$8:I29)</f>
        <v>75529.16275471168</v>
      </c>
      <c r="T29" s="23">
        <f>SUM($L$8:L29)</f>
        <v>177994.13194444441</v>
      </c>
      <c r="U29" s="23">
        <f>SUM($N$8:N29)</f>
        <v>103888.88888888885</v>
      </c>
      <c r="V29" s="23">
        <f>SUM($M$8:M29)</f>
        <v>74105.243055555533</v>
      </c>
    </row>
    <row r="30" spans="2:22">
      <c r="B30" s="29"/>
      <c r="C30" s="28"/>
      <c r="E30" s="9">
        <f t="shared" si="7"/>
        <v>44713</v>
      </c>
      <c r="F30" s="31">
        <f t="shared" si="0"/>
        <v>5.0500000000000007</v>
      </c>
      <c r="G30" s="32">
        <f t="shared" si="1"/>
        <v>4.2083333333333339E-3</v>
      </c>
      <c r="H30" s="11">
        <f t="shared" si="2"/>
        <v>6743.905754783269</v>
      </c>
      <c r="I30" s="11">
        <f t="shared" si="3"/>
        <v>3270.5619521290605</v>
      </c>
      <c r="J30" s="11">
        <f t="shared" si="8"/>
        <v>3473.3438026542085</v>
      </c>
      <c r="K30" s="11">
        <f t="shared" si="9"/>
        <v>773689.89234682545</v>
      </c>
      <c r="L30" s="19">
        <f t="shared" si="5"/>
        <v>7862.1064814814799</v>
      </c>
      <c r="M30" s="19">
        <f t="shared" si="6"/>
        <v>3139.8842592592573</v>
      </c>
      <c r="N30" s="19">
        <f t="shared" si="10"/>
        <v>4722.2222222222226</v>
      </c>
      <c r="O30" s="19">
        <f t="shared" si="11"/>
        <v>741388.88888888829</v>
      </c>
      <c r="Q30" s="23">
        <f>SUM($H$8:H30)</f>
        <v>155109.83236001516</v>
      </c>
      <c r="R30" s="23">
        <f>SUM($J$8:J30)</f>
        <v>76310.107653174462</v>
      </c>
      <c r="S30" s="23">
        <f>SUM($I$8:I30)</f>
        <v>78799.724706840745</v>
      </c>
      <c r="T30" s="23">
        <f>SUM($L$8:L30)</f>
        <v>185856.2384259259</v>
      </c>
      <c r="U30" s="23">
        <f>SUM($N$8:N30)</f>
        <v>108611.11111111107</v>
      </c>
      <c r="V30" s="23">
        <f>SUM($M$8:M30)</f>
        <v>77245.127314814788</v>
      </c>
    </row>
    <row r="31" spans="2:22">
      <c r="B31" s="29"/>
      <c r="C31" s="28"/>
      <c r="E31" s="9">
        <f t="shared" si="7"/>
        <v>44743</v>
      </c>
      <c r="F31" s="31">
        <f t="shared" si="0"/>
        <v>5.0500000000000007</v>
      </c>
      <c r="G31" s="32">
        <f t="shared" si="1"/>
        <v>4.2083333333333339E-3</v>
      </c>
      <c r="H31" s="11">
        <f t="shared" si="2"/>
        <v>6743.905754783269</v>
      </c>
      <c r="I31" s="11">
        <f t="shared" si="3"/>
        <v>3255.9449636262243</v>
      </c>
      <c r="J31" s="11">
        <f t="shared" si="8"/>
        <v>3487.9607911570447</v>
      </c>
      <c r="K31" s="11">
        <f t="shared" si="9"/>
        <v>770201.93155566836</v>
      </c>
      <c r="L31" s="19">
        <f t="shared" si="5"/>
        <v>7842.2337962962947</v>
      </c>
      <c r="M31" s="19">
        <f t="shared" si="6"/>
        <v>3120.0115740740721</v>
      </c>
      <c r="N31" s="19">
        <f t="shared" si="10"/>
        <v>4722.2222222222226</v>
      </c>
      <c r="O31" s="19">
        <f t="shared" si="11"/>
        <v>736666.66666666605</v>
      </c>
      <c r="Q31" s="23">
        <f>SUM($H$8:H31)</f>
        <v>161853.73811479844</v>
      </c>
      <c r="R31" s="23">
        <f>SUM($J$8:J31)</f>
        <v>79798.068444331511</v>
      </c>
      <c r="S31" s="23">
        <f>SUM($I$8:I31)</f>
        <v>82055.669670466974</v>
      </c>
      <c r="T31" s="23">
        <f>SUM($L$8:L31)</f>
        <v>193698.47222222219</v>
      </c>
      <c r="U31" s="23">
        <f>SUM($N$8:N31)</f>
        <v>113333.33333333328</v>
      </c>
      <c r="V31" s="23">
        <f>SUM($M$8:M31)</f>
        <v>80365.138888888861</v>
      </c>
    </row>
    <row r="32" spans="2:22">
      <c r="B32" s="29"/>
      <c r="C32" s="28"/>
      <c r="E32" s="9">
        <f t="shared" si="7"/>
        <v>44774</v>
      </c>
      <c r="F32" s="31">
        <f t="shared" si="0"/>
        <v>5.0500000000000007</v>
      </c>
      <c r="G32" s="32">
        <f t="shared" si="1"/>
        <v>4.2083333333333339E-3</v>
      </c>
      <c r="H32" s="11">
        <f t="shared" si="2"/>
        <v>6743.905754783269</v>
      </c>
      <c r="I32" s="11">
        <f t="shared" si="3"/>
        <v>3241.2664619634379</v>
      </c>
      <c r="J32" s="11">
        <f t="shared" si="8"/>
        <v>3502.6392928198311</v>
      </c>
      <c r="K32" s="11">
        <f t="shared" si="9"/>
        <v>766699.29226284858</v>
      </c>
      <c r="L32" s="19">
        <f t="shared" si="5"/>
        <v>7822.3611111111095</v>
      </c>
      <c r="M32" s="19">
        <f t="shared" si="6"/>
        <v>3100.1388888888869</v>
      </c>
      <c r="N32" s="19">
        <f t="shared" si="10"/>
        <v>4722.2222222222226</v>
      </c>
      <c r="O32" s="19">
        <f t="shared" si="11"/>
        <v>731944.4444444438</v>
      </c>
      <c r="Q32" s="23">
        <f>SUM($H$8:H32)</f>
        <v>168597.64386958172</v>
      </c>
      <c r="R32" s="23">
        <f>SUM($J$8:J32)</f>
        <v>83300.707737151344</v>
      </c>
      <c r="S32" s="23">
        <f>SUM($I$8:I32)</f>
        <v>85296.936132430419</v>
      </c>
      <c r="T32" s="23">
        <f>SUM($L$8:L32)</f>
        <v>201520.83333333331</v>
      </c>
      <c r="U32" s="23">
        <f>SUM($N$8:N32)</f>
        <v>118055.5555555555</v>
      </c>
      <c r="V32" s="23">
        <f>SUM($M$8:M32)</f>
        <v>83465.277777777752</v>
      </c>
    </row>
    <row r="33" spans="2:22">
      <c r="B33" s="29"/>
      <c r="C33" s="28"/>
      <c r="E33" s="9">
        <f t="shared" si="7"/>
        <v>44805</v>
      </c>
      <c r="F33" s="31">
        <f t="shared" si="0"/>
        <v>5.0500000000000007</v>
      </c>
      <c r="G33" s="32">
        <f t="shared" si="1"/>
        <v>4.2083333333333339E-3</v>
      </c>
      <c r="H33" s="11">
        <f t="shared" si="2"/>
        <v>6743.905754783269</v>
      </c>
      <c r="I33" s="11">
        <f t="shared" si="3"/>
        <v>3226.5261882728214</v>
      </c>
      <c r="J33" s="11">
        <f t="shared" si="8"/>
        <v>3517.3795665104476</v>
      </c>
      <c r="K33" s="11">
        <f t="shared" si="9"/>
        <v>763181.91269633814</v>
      </c>
      <c r="L33" s="19">
        <f t="shared" si="5"/>
        <v>7802.4884259259234</v>
      </c>
      <c r="M33" s="19">
        <f t="shared" si="6"/>
        <v>3080.2662037037012</v>
      </c>
      <c r="N33" s="19">
        <f t="shared" si="10"/>
        <v>4722.2222222222226</v>
      </c>
      <c r="O33" s="19">
        <f t="shared" si="11"/>
        <v>727222.22222222155</v>
      </c>
      <c r="Q33" s="23">
        <f>SUM($H$8:H33)</f>
        <v>175341.549624365</v>
      </c>
      <c r="R33" s="23">
        <f>SUM($J$8:J33)</f>
        <v>86818.087303661785</v>
      </c>
      <c r="S33" s="23">
        <f>SUM($I$8:I33)</f>
        <v>88523.462320703242</v>
      </c>
      <c r="T33" s="23">
        <f>SUM($L$8:L33)</f>
        <v>209323.32175925924</v>
      </c>
      <c r="U33" s="23">
        <f>SUM($N$8:N33)</f>
        <v>122777.77777777772</v>
      </c>
      <c r="V33" s="23">
        <f>SUM($M$8:M33)</f>
        <v>86545.54398148146</v>
      </c>
    </row>
    <row r="34" spans="2:22">
      <c r="B34" s="29"/>
      <c r="C34" s="28"/>
      <c r="E34" s="9">
        <f t="shared" si="7"/>
        <v>44835</v>
      </c>
      <c r="F34" s="31">
        <f t="shared" si="0"/>
        <v>5.0500000000000007</v>
      </c>
      <c r="G34" s="32">
        <f t="shared" si="1"/>
        <v>4.2083333333333339E-3</v>
      </c>
      <c r="H34" s="11">
        <f t="shared" si="2"/>
        <v>6743.905754783269</v>
      </c>
      <c r="I34" s="11">
        <f t="shared" si="3"/>
        <v>3211.7238825970903</v>
      </c>
      <c r="J34" s="11">
        <f t="shared" si="8"/>
        <v>3532.1818721861787</v>
      </c>
      <c r="K34" s="11">
        <f t="shared" si="9"/>
        <v>759649.73082415201</v>
      </c>
      <c r="L34" s="19">
        <f t="shared" si="5"/>
        <v>7782.6157407407391</v>
      </c>
      <c r="M34" s="19">
        <f t="shared" si="6"/>
        <v>3060.393518518516</v>
      </c>
      <c r="N34" s="19">
        <f t="shared" si="10"/>
        <v>4722.2222222222226</v>
      </c>
      <c r="O34" s="19">
        <f t="shared" si="11"/>
        <v>722499.9999999993</v>
      </c>
      <c r="Q34" s="23">
        <f>SUM($H$8:H34)</f>
        <v>182085.45537914828</v>
      </c>
      <c r="R34" s="23">
        <f>SUM($J$8:J34)</f>
        <v>90350.269175847963</v>
      </c>
      <c r="S34" s="23">
        <f>SUM($I$8:I34)</f>
        <v>91735.186203300327</v>
      </c>
      <c r="T34" s="23">
        <f>SUM($L$8:L34)</f>
        <v>217105.93749999997</v>
      </c>
      <c r="U34" s="23">
        <f>SUM($N$8:N34)</f>
        <v>127499.99999999994</v>
      </c>
      <c r="V34" s="23">
        <f>SUM($M$8:M34)</f>
        <v>89605.937499999971</v>
      </c>
    </row>
    <row r="35" spans="2:22">
      <c r="B35" s="29"/>
      <c r="C35" s="28"/>
      <c r="E35" s="9">
        <f t="shared" si="7"/>
        <v>44866</v>
      </c>
      <c r="F35" s="31">
        <f t="shared" si="0"/>
        <v>5.0500000000000007</v>
      </c>
      <c r="G35" s="32">
        <f t="shared" si="1"/>
        <v>4.2083333333333339E-3</v>
      </c>
      <c r="H35" s="11">
        <f t="shared" si="2"/>
        <v>6743.905754783269</v>
      </c>
      <c r="I35" s="11">
        <f t="shared" si="3"/>
        <v>3196.8592838849736</v>
      </c>
      <c r="J35" s="11">
        <f t="shared" si="8"/>
        <v>3547.0464708982954</v>
      </c>
      <c r="K35" s="11">
        <f t="shared" si="9"/>
        <v>756102.68435325369</v>
      </c>
      <c r="L35" s="19">
        <f t="shared" si="5"/>
        <v>7762.7430555555529</v>
      </c>
      <c r="M35" s="19">
        <f t="shared" si="6"/>
        <v>3040.5208333333308</v>
      </c>
      <c r="N35" s="19">
        <f t="shared" si="10"/>
        <v>4722.2222222222226</v>
      </c>
      <c r="O35" s="19">
        <f t="shared" si="11"/>
        <v>717777.77777777705</v>
      </c>
      <c r="Q35" s="23">
        <f>SUM($H$8:H35)</f>
        <v>188829.36113393155</v>
      </c>
      <c r="R35" s="23">
        <f>SUM($J$8:J35)</f>
        <v>93897.315646746254</v>
      </c>
      <c r="S35" s="23">
        <f>SUM($I$8:I35)</f>
        <v>94932.0454871853</v>
      </c>
      <c r="T35" s="23">
        <f>SUM($L$8:L35)</f>
        <v>224868.68055555553</v>
      </c>
      <c r="U35" s="23">
        <f>SUM($N$8:N35)</f>
        <v>132222.22222222216</v>
      </c>
      <c r="V35" s="23">
        <f>SUM($M$8:M35)</f>
        <v>92646.458333333299</v>
      </c>
    </row>
    <row r="36" spans="2:22">
      <c r="B36" s="29"/>
      <c r="C36" s="28"/>
      <c r="E36" s="9">
        <f t="shared" si="7"/>
        <v>44896</v>
      </c>
      <c r="F36" s="31">
        <f t="shared" si="0"/>
        <v>5.0500000000000007</v>
      </c>
      <c r="G36" s="32">
        <f t="shared" si="1"/>
        <v>4.2083333333333339E-3</v>
      </c>
      <c r="H36" s="11">
        <f t="shared" si="2"/>
        <v>6743.905754783269</v>
      </c>
      <c r="I36" s="11">
        <f t="shared" si="3"/>
        <v>3181.9321299866097</v>
      </c>
      <c r="J36" s="11">
        <f t="shared" si="8"/>
        <v>3561.9736247966594</v>
      </c>
      <c r="K36" s="11">
        <f t="shared" si="9"/>
        <v>752540.71072845708</v>
      </c>
      <c r="L36" s="19">
        <f t="shared" si="5"/>
        <v>7742.8703703703686</v>
      </c>
      <c r="M36" s="19">
        <f t="shared" si="6"/>
        <v>3020.6481481481455</v>
      </c>
      <c r="N36" s="19">
        <f t="shared" si="10"/>
        <v>4722.2222222222226</v>
      </c>
      <c r="O36" s="19">
        <f t="shared" si="11"/>
        <v>713055.55555555481</v>
      </c>
      <c r="Q36" s="23">
        <f>SUM($H$8:H36)</f>
        <v>195573.26688871483</v>
      </c>
      <c r="R36" s="23">
        <f>SUM($J$8:J36)</f>
        <v>97459.289271542919</v>
      </c>
      <c r="S36" s="23">
        <f>SUM($I$8:I36)</f>
        <v>98113.977617171913</v>
      </c>
      <c r="T36" s="23">
        <f>SUM($L$8:L36)</f>
        <v>232611.5509259259</v>
      </c>
      <c r="U36" s="23">
        <f>SUM($N$8:N36)</f>
        <v>136944.44444444438</v>
      </c>
      <c r="V36" s="23">
        <f>SUM($M$8:M36)</f>
        <v>95667.106481481445</v>
      </c>
    </row>
    <row r="37" spans="2:22">
      <c r="B37" s="29"/>
      <c r="C37" s="28"/>
      <c r="E37" s="9">
        <f t="shared" si="7"/>
        <v>44927</v>
      </c>
      <c r="F37" s="31">
        <f t="shared" si="0"/>
        <v>5.0500000000000007</v>
      </c>
      <c r="G37" s="32">
        <f t="shared" si="1"/>
        <v>4.2083333333333339E-3</v>
      </c>
      <c r="H37" s="11">
        <f t="shared" si="2"/>
        <v>6743.905754783269</v>
      </c>
      <c r="I37" s="11">
        <f t="shared" si="3"/>
        <v>3166.942157648924</v>
      </c>
      <c r="J37" s="11">
        <f t="shared" si="8"/>
        <v>3576.963597134345</v>
      </c>
      <c r="K37" s="11">
        <f t="shared" si="9"/>
        <v>748963.74713132274</v>
      </c>
      <c r="L37" s="19">
        <f t="shared" si="5"/>
        <v>7722.9976851851825</v>
      </c>
      <c r="M37" s="19">
        <f t="shared" si="6"/>
        <v>3000.7754629629603</v>
      </c>
      <c r="N37" s="19">
        <f t="shared" si="10"/>
        <v>4722.2222222222226</v>
      </c>
      <c r="O37" s="19">
        <f t="shared" si="11"/>
        <v>708333.33333333256</v>
      </c>
      <c r="Q37" s="23">
        <f>SUM($H$8:H37)</f>
        <v>202317.17264349811</v>
      </c>
      <c r="R37" s="23">
        <f>SUM($J$8:J37)</f>
        <v>101036.25286867726</v>
      </c>
      <c r="S37" s="23">
        <f>SUM($I$8:I37)</f>
        <v>101280.91977482084</v>
      </c>
      <c r="T37" s="23">
        <f>SUM($L$8:L37)</f>
        <v>240334.54861111107</v>
      </c>
      <c r="U37" s="23">
        <f>SUM($N$8:N37)</f>
        <v>141666.6666666666</v>
      </c>
      <c r="V37" s="23">
        <f>SUM($M$8:M37)</f>
        <v>98667.881944444409</v>
      </c>
    </row>
    <row r="38" spans="2:22">
      <c r="B38" s="29"/>
      <c r="C38" s="28"/>
      <c r="E38" s="9">
        <f t="shared" si="7"/>
        <v>44958</v>
      </c>
      <c r="F38" s="31">
        <f t="shared" si="0"/>
        <v>5.0500000000000007</v>
      </c>
      <c r="G38" s="32">
        <f t="shared" si="1"/>
        <v>4.2083333333333339E-3</v>
      </c>
      <c r="H38" s="11">
        <f t="shared" si="2"/>
        <v>6743.905754783269</v>
      </c>
      <c r="I38" s="11">
        <f t="shared" si="3"/>
        <v>3151.8891025109838</v>
      </c>
      <c r="J38" s="11">
        <f t="shared" si="8"/>
        <v>3592.0166522722852</v>
      </c>
      <c r="K38" s="11">
        <f t="shared" si="9"/>
        <v>745371.73047905043</v>
      </c>
      <c r="L38" s="19">
        <f t="shared" si="5"/>
        <v>7703.1249999999982</v>
      </c>
      <c r="M38" s="19">
        <f t="shared" si="6"/>
        <v>2980.9027777777751</v>
      </c>
      <c r="N38" s="19">
        <f t="shared" si="10"/>
        <v>4722.2222222222226</v>
      </c>
      <c r="O38" s="19">
        <f t="shared" si="11"/>
        <v>703611.11111111031</v>
      </c>
      <c r="Q38" s="23">
        <f>SUM($H$8:H38)</f>
        <v>209061.07839828139</v>
      </c>
      <c r="R38" s="23">
        <f>SUM($J$8:J38)</f>
        <v>104628.26952094954</v>
      </c>
      <c r="S38" s="23">
        <f>SUM($I$8:I38)</f>
        <v>104432.80887733182</v>
      </c>
      <c r="T38" s="23">
        <f>SUM($L$8:L38)</f>
        <v>248037.67361111107</v>
      </c>
      <c r="U38" s="23">
        <f>SUM($N$8:N38)</f>
        <v>146388.88888888882</v>
      </c>
      <c r="V38" s="23">
        <f>SUM($M$8:M38)</f>
        <v>101648.78472222219</v>
      </c>
    </row>
    <row r="39" spans="2:22">
      <c r="B39" s="29"/>
      <c r="C39" s="28"/>
      <c r="E39" s="9">
        <f t="shared" si="7"/>
        <v>44986</v>
      </c>
      <c r="F39" s="31">
        <f t="shared" si="0"/>
        <v>5.0500000000000007</v>
      </c>
      <c r="G39" s="32">
        <f t="shared" si="1"/>
        <v>4.2083333333333339E-3</v>
      </c>
      <c r="H39" s="11">
        <f t="shared" si="2"/>
        <v>6743.905754783269</v>
      </c>
      <c r="I39" s="11">
        <f t="shared" si="3"/>
        <v>3136.7726990993378</v>
      </c>
      <c r="J39" s="11">
        <f t="shared" si="8"/>
        <v>3607.1330556839312</v>
      </c>
      <c r="K39" s="11">
        <f t="shared" si="9"/>
        <v>741764.5974233665</v>
      </c>
      <c r="L39" s="19">
        <f t="shared" si="5"/>
        <v>7683.2523148148121</v>
      </c>
      <c r="M39" s="19">
        <f t="shared" si="6"/>
        <v>2961.0300925925894</v>
      </c>
      <c r="N39" s="19">
        <f t="shared" si="10"/>
        <v>4722.2222222222226</v>
      </c>
      <c r="O39" s="19">
        <f t="shared" si="11"/>
        <v>698888.88888888806</v>
      </c>
      <c r="Q39" s="23">
        <f>SUM($H$8:H39)</f>
        <v>215804.98415306467</v>
      </c>
      <c r="R39" s="23">
        <f>SUM($J$8:J39)</f>
        <v>108235.40257663347</v>
      </c>
      <c r="S39" s="23">
        <f>SUM($I$8:I39)</f>
        <v>107569.58157643116</v>
      </c>
      <c r="T39" s="23">
        <f>SUM($L$8:L39)</f>
        <v>255720.92592592587</v>
      </c>
      <c r="U39" s="23">
        <f>SUM($N$8:N39)</f>
        <v>151111.11111111104</v>
      </c>
      <c r="V39" s="23">
        <f>SUM($M$8:M39)</f>
        <v>104609.81481481477</v>
      </c>
    </row>
    <row r="40" spans="2:22">
      <c r="B40" s="29"/>
      <c r="C40" s="28"/>
      <c r="E40" s="9">
        <f t="shared" si="7"/>
        <v>45017</v>
      </c>
      <c r="F40" s="31">
        <f t="shared" ref="F40:F71" si="12">VLOOKUP(E40,$B$8:$C$376,2)+$F$4</f>
        <v>5.0500000000000007</v>
      </c>
      <c r="G40" s="32">
        <f t="shared" si="1"/>
        <v>4.2083333333333339E-3</v>
      </c>
      <c r="H40" s="11">
        <f t="shared" si="2"/>
        <v>6743.905754783269</v>
      </c>
      <c r="I40" s="11">
        <f t="shared" si="3"/>
        <v>3121.5926808233344</v>
      </c>
      <c r="J40" s="11">
        <f t="shared" si="8"/>
        <v>3622.3130739599346</v>
      </c>
      <c r="K40" s="11">
        <f t="shared" si="9"/>
        <v>738142.2843494066</v>
      </c>
      <c r="L40" s="19">
        <f t="shared" si="5"/>
        <v>7663.3796296296268</v>
      </c>
      <c r="M40" s="19">
        <f t="shared" si="6"/>
        <v>2941.1574074074042</v>
      </c>
      <c r="N40" s="19">
        <f t="shared" si="10"/>
        <v>4722.2222222222226</v>
      </c>
      <c r="O40" s="19">
        <f t="shared" si="11"/>
        <v>694166.66666666581</v>
      </c>
      <c r="Q40" s="23">
        <f>SUM($H$8:H40)</f>
        <v>222548.88990784794</v>
      </c>
      <c r="R40" s="23">
        <f>SUM($J$8:J40)</f>
        <v>111857.7156505934</v>
      </c>
      <c r="S40" s="23">
        <f>SUM($I$8:I40)</f>
        <v>110691.17425725449</v>
      </c>
      <c r="T40" s="23">
        <f>SUM($L$8:L40)</f>
        <v>263384.3055555555</v>
      </c>
      <c r="U40" s="23">
        <f>SUM($N$8:N40)</f>
        <v>155833.33333333326</v>
      </c>
      <c r="V40" s="23">
        <f>SUM($M$8:M40)</f>
        <v>107550.97222222218</v>
      </c>
    </row>
    <row r="41" spans="2:22">
      <c r="B41" s="29"/>
      <c r="C41" s="28"/>
      <c r="E41" s="9">
        <f t="shared" si="7"/>
        <v>45047</v>
      </c>
      <c r="F41" s="31">
        <f t="shared" si="12"/>
        <v>5.0500000000000007</v>
      </c>
      <c r="G41" s="32">
        <f t="shared" si="1"/>
        <v>4.2083333333333339E-3</v>
      </c>
      <c r="H41" s="11">
        <f t="shared" si="2"/>
        <v>6743.905754783269</v>
      </c>
      <c r="I41" s="11">
        <f t="shared" si="3"/>
        <v>3106.3487799704199</v>
      </c>
      <c r="J41" s="11">
        <f t="shared" si="8"/>
        <v>3637.5569748128491</v>
      </c>
      <c r="K41" s="11">
        <f t="shared" si="9"/>
        <v>734504.72737459373</v>
      </c>
      <c r="L41" s="19">
        <f t="shared" si="5"/>
        <v>7643.5069444444416</v>
      </c>
      <c r="M41" s="19">
        <f t="shared" si="6"/>
        <v>2921.284722222219</v>
      </c>
      <c r="N41" s="19">
        <f t="shared" si="10"/>
        <v>4722.2222222222226</v>
      </c>
      <c r="O41" s="19">
        <f t="shared" si="11"/>
        <v>689444.44444444356</v>
      </c>
      <c r="Q41" s="23">
        <f>SUM($H$8:H41)</f>
        <v>229292.79566263122</v>
      </c>
      <c r="R41" s="23">
        <f>SUM($J$8:J41)</f>
        <v>115495.27262540624</v>
      </c>
      <c r="S41" s="23">
        <f>SUM($I$8:I41)</f>
        <v>113797.52303722491</v>
      </c>
      <c r="T41" s="23">
        <f>SUM($L$8:L41)</f>
        <v>271027.81249999994</v>
      </c>
      <c r="U41" s="23">
        <f>SUM($N$8:N41)</f>
        <v>160555.55555555547</v>
      </c>
      <c r="V41" s="23">
        <f>SUM($M$8:M41)</f>
        <v>110472.25694444439</v>
      </c>
    </row>
    <row r="42" spans="2:22">
      <c r="B42" s="29"/>
      <c r="C42" s="28"/>
      <c r="E42" s="9">
        <f t="shared" si="7"/>
        <v>45078</v>
      </c>
      <c r="F42" s="31">
        <f t="shared" si="12"/>
        <v>5.0500000000000007</v>
      </c>
      <c r="G42" s="32">
        <f t="shared" si="1"/>
        <v>4.2083333333333339E-3</v>
      </c>
      <c r="H42" s="11">
        <f t="shared" si="2"/>
        <v>6743.905754783269</v>
      </c>
      <c r="I42" s="11">
        <f t="shared" si="3"/>
        <v>3091.0407277014156</v>
      </c>
      <c r="J42" s="11">
        <f t="shared" si="8"/>
        <v>3652.8650270818534</v>
      </c>
      <c r="K42" s="11">
        <f t="shared" si="9"/>
        <v>730851.86234751192</v>
      </c>
      <c r="L42" s="19">
        <f t="shared" si="5"/>
        <v>7623.6342592592564</v>
      </c>
      <c r="M42" s="19">
        <f t="shared" si="6"/>
        <v>2901.4120370370338</v>
      </c>
      <c r="N42" s="19">
        <f t="shared" si="10"/>
        <v>4722.2222222222226</v>
      </c>
      <c r="O42" s="19">
        <f t="shared" si="11"/>
        <v>684722.22222222132</v>
      </c>
      <c r="Q42" s="23">
        <f>SUM($H$8:H42)</f>
        <v>236036.7014174145</v>
      </c>
      <c r="R42" s="23">
        <f>SUM($J$8:J42)</f>
        <v>119148.13765248809</v>
      </c>
      <c r="S42" s="23">
        <f>SUM($I$8:I42)</f>
        <v>116888.56376492632</v>
      </c>
      <c r="T42" s="23">
        <f>SUM($L$8:L42)</f>
        <v>278651.44675925921</v>
      </c>
      <c r="U42" s="23">
        <f>SUM($N$8:N42)</f>
        <v>165277.77777777769</v>
      </c>
      <c r="V42" s="23">
        <f>SUM($M$8:M42)</f>
        <v>113373.66898148143</v>
      </c>
    </row>
    <row r="43" spans="2:22">
      <c r="B43" s="29"/>
      <c r="C43" s="28"/>
      <c r="E43" s="9">
        <f t="shared" si="7"/>
        <v>45108</v>
      </c>
      <c r="F43" s="31">
        <f t="shared" si="12"/>
        <v>5.0500000000000007</v>
      </c>
      <c r="G43" s="32">
        <f t="shared" si="1"/>
        <v>4.2083333333333339E-3</v>
      </c>
      <c r="H43" s="11">
        <f t="shared" si="2"/>
        <v>6743.905754783269</v>
      </c>
      <c r="I43" s="11">
        <f t="shared" si="3"/>
        <v>3075.6682540457796</v>
      </c>
      <c r="J43" s="11">
        <f t="shared" si="8"/>
        <v>3668.2375007374894</v>
      </c>
      <c r="K43" s="11">
        <f t="shared" si="9"/>
        <v>727183.62484677439</v>
      </c>
      <c r="L43" s="19">
        <f t="shared" si="5"/>
        <v>7603.7615740740712</v>
      </c>
      <c r="M43" s="19">
        <f t="shared" si="6"/>
        <v>2881.5393518518486</v>
      </c>
      <c r="N43" s="19">
        <f t="shared" si="10"/>
        <v>4722.2222222222226</v>
      </c>
      <c r="O43" s="19">
        <f t="shared" si="11"/>
        <v>679999.99999999907</v>
      </c>
      <c r="Q43" s="23">
        <f>SUM($H$8:H43)</f>
        <v>242780.60717219778</v>
      </c>
      <c r="R43" s="23">
        <f>SUM($J$8:J43)</f>
        <v>122816.37515322558</v>
      </c>
      <c r="S43" s="23">
        <f>SUM($I$8:I43)</f>
        <v>119964.23201897211</v>
      </c>
      <c r="T43" s="23">
        <f>SUM($L$8:L43)</f>
        <v>286255.20833333326</v>
      </c>
      <c r="U43" s="23">
        <f>SUM($N$8:N43)</f>
        <v>169999.99999999991</v>
      </c>
      <c r="V43" s="23">
        <f>SUM($M$8:M43)</f>
        <v>116255.20833333328</v>
      </c>
    </row>
    <row r="44" spans="2:22">
      <c r="B44" s="29"/>
      <c r="C44" s="28"/>
      <c r="E44" s="9">
        <f t="shared" si="7"/>
        <v>45139</v>
      </c>
      <c r="F44" s="31">
        <f t="shared" si="12"/>
        <v>5.0500000000000007</v>
      </c>
      <c r="G44" s="32">
        <f t="shared" si="1"/>
        <v>4.2083333333333339E-3</v>
      </c>
      <c r="H44" s="11">
        <f t="shared" si="2"/>
        <v>6743.905754783269</v>
      </c>
      <c r="I44" s="11">
        <f t="shared" si="3"/>
        <v>3060.2310878968428</v>
      </c>
      <c r="J44" s="11">
        <f t="shared" si="8"/>
        <v>3683.6746668864262</v>
      </c>
      <c r="K44" s="11">
        <f t="shared" si="9"/>
        <v>723499.95017988794</v>
      </c>
      <c r="L44" s="19">
        <f t="shared" si="5"/>
        <v>7583.888888888886</v>
      </c>
      <c r="M44" s="19">
        <f t="shared" si="6"/>
        <v>2861.6666666666633</v>
      </c>
      <c r="N44" s="19">
        <f t="shared" si="10"/>
        <v>4722.2222222222226</v>
      </c>
      <c r="O44" s="19">
        <f t="shared" si="11"/>
        <v>675277.77777777682</v>
      </c>
      <c r="Q44" s="23">
        <f>SUM($H$8:H44)</f>
        <v>249524.51292698106</v>
      </c>
      <c r="R44" s="23">
        <f>SUM($J$8:J44)</f>
        <v>126500.04982011201</v>
      </c>
      <c r="S44" s="23">
        <f>SUM($I$8:I44)</f>
        <v>123024.46310686895</v>
      </c>
      <c r="T44" s="23">
        <f>SUM($L$8:L44)</f>
        <v>293839.09722222213</v>
      </c>
      <c r="U44" s="23">
        <f>SUM($N$8:N44)</f>
        <v>174722.22222222213</v>
      </c>
      <c r="V44" s="23">
        <f>SUM($M$8:M44)</f>
        <v>119116.87499999994</v>
      </c>
    </row>
    <row r="45" spans="2:22">
      <c r="B45" s="29"/>
      <c r="C45" s="28"/>
      <c r="E45" s="9">
        <f t="shared" si="7"/>
        <v>45170</v>
      </c>
      <c r="F45" s="31">
        <f t="shared" si="12"/>
        <v>5.0500000000000007</v>
      </c>
      <c r="G45" s="32">
        <f t="shared" si="1"/>
        <v>4.2083333333333339E-3</v>
      </c>
      <c r="H45" s="11">
        <f t="shared" si="2"/>
        <v>6743.905754783269</v>
      </c>
      <c r="I45" s="11">
        <f t="shared" si="3"/>
        <v>3044.7289570070288</v>
      </c>
      <c r="J45" s="11">
        <f t="shared" si="8"/>
        <v>3699.1767977762402</v>
      </c>
      <c r="K45" s="11">
        <f t="shared" si="9"/>
        <v>719800.77338211169</v>
      </c>
      <c r="L45" s="19">
        <f t="shared" si="5"/>
        <v>7564.0162037037007</v>
      </c>
      <c r="M45" s="19">
        <f t="shared" si="6"/>
        <v>2841.7939814814777</v>
      </c>
      <c r="N45" s="19">
        <f t="shared" si="10"/>
        <v>4722.2222222222226</v>
      </c>
      <c r="O45" s="19">
        <f t="shared" si="11"/>
        <v>670555.55555555457</v>
      </c>
      <c r="Q45" s="23">
        <f>SUM($H$8:H45)</f>
        <v>256268.41868176433</v>
      </c>
      <c r="R45" s="23">
        <f>SUM($J$8:J45)</f>
        <v>130199.22661788824</v>
      </c>
      <c r="S45" s="23">
        <f>SUM($I$8:I45)</f>
        <v>126069.19206387598</v>
      </c>
      <c r="T45" s="23">
        <f>SUM($L$8:L45)</f>
        <v>301403.11342592584</v>
      </c>
      <c r="U45" s="23">
        <f>SUM($N$8:N45)</f>
        <v>179444.44444444435</v>
      </c>
      <c r="V45" s="23">
        <f>SUM($M$8:M45)</f>
        <v>121958.66898148142</v>
      </c>
    </row>
    <row r="46" spans="2:22">
      <c r="B46" s="29"/>
      <c r="C46" s="28"/>
      <c r="E46" s="9">
        <f t="shared" si="7"/>
        <v>45200</v>
      </c>
      <c r="F46" s="31">
        <f t="shared" si="12"/>
        <v>5.0500000000000007</v>
      </c>
      <c r="G46" s="32">
        <f t="shared" si="1"/>
        <v>4.2083333333333339E-3</v>
      </c>
      <c r="H46" s="11">
        <f t="shared" si="2"/>
        <v>6743.905754783269</v>
      </c>
      <c r="I46" s="11">
        <f t="shared" si="3"/>
        <v>3029.1615879830538</v>
      </c>
      <c r="J46" s="11">
        <f t="shared" si="8"/>
        <v>3714.7441668002152</v>
      </c>
      <c r="K46" s="11">
        <f t="shared" si="9"/>
        <v>716086.02921531152</v>
      </c>
      <c r="L46" s="19">
        <f t="shared" si="5"/>
        <v>7544.1435185185146</v>
      </c>
      <c r="M46" s="19">
        <f t="shared" si="6"/>
        <v>2821.9212962962924</v>
      </c>
      <c r="N46" s="19">
        <f t="shared" si="10"/>
        <v>4722.2222222222226</v>
      </c>
      <c r="O46" s="19">
        <f t="shared" si="11"/>
        <v>665833.33333333232</v>
      </c>
      <c r="Q46" s="23">
        <f>SUM($H$8:H46)</f>
        <v>263012.32443654758</v>
      </c>
      <c r="R46" s="23">
        <f>SUM($J$8:J46)</f>
        <v>133913.97078468846</v>
      </c>
      <c r="S46" s="23">
        <f>SUM($I$8:I46)</f>
        <v>129098.35365185903</v>
      </c>
      <c r="T46" s="23">
        <f>SUM($L$8:L46)</f>
        <v>308947.25694444438</v>
      </c>
      <c r="U46" s="23">
        <f>SUM($N$8:N46)</f>
        <v>184166.66666666657</v>
      </c>
      <c r="V46" s="23">
        <f>SUM($M$8:M46)</f>
        <v>124780.59027777771</v>
      </c>
    </row>
    <row r="47" spans="2:22">
      <c r="B47" s="29"/>
      <c r="C47" s="28"/>
      <c r="E47" s="9">
        <f t="shared" si="7"/>
        <v>45231</v>
      </c>
      <c r="F47" s="31">
        <f t="shared" si="12"/>
        <v>5.0500000000000007</v>
      </c>
      <c r="G47" s="32">
        <f t="shared" si="1"/>
        <v>4.2083333333333339E-3</v>
      </c>
      <c r="H47" s="11">
        <f t="shared" si="2"/>
        <v>6743.905754783269</v>
      </c>
      <c r="I47" s="11">
        <f t="shared" si="3"/>
        <v>3013.528706281103</v>
      </c>
      <c r="J47" s="11">
        <f t="shared" si="8"/>
        <v>3730.377048502166</v>
      </c>
      <c r="K47" s="11">
        <f t="shared" si="9"/>
        <v>712355.6521668093</v>
      </c>
      <c r="L47" s="19">
        <f t="shared" si="5"/>
        <v>7524.2708333333303</v>
      </c>
      <c r="M47" s="19">
        <f t="shared" si="6"/>
        <v>2802.0486111111072</v>
      </c>
      <c r="N47" s="19">
        <f t="shared" si="10"/>
        <v>4722.2222222222226</v>
      </c>
      <c r="O47" s="19">
        <f t="shared" si="11"/>
        <v>661111.11111111008</v>
      </c>
      <c r="Q47" s="23">
        <f>SUM($H$8:H47)</f>
        <v>269756.23019133083</v>
      </c>
      <c r="R47" s="23">
        <f>SUM($J$8:J47)</f>
        <v>137644.34783319061</v>
      </c>
      <c r="S47" s="23">
        <f>SUM($I$8:I47)</f>
        <v>132111.88235814014</v>
      </c>
      <c r="T47" s="23">
        <f>SUM($L$8:L47)</f>
        <v>316471.52777777769</v>
      </c>
      <c r="U47" s="23">
        <f>SUM($N$8:N47)</f>
        <v>188888.88888888879</v>
      </c>
      <c r="V47" s="23">
        <f>SUM($M$8:M47)</f>
        <v>127582.63888888882</v>
      </c>
    </row>
    <row r="48" spans="2:22">
      <c r="B48" s="29"/>
      <c r="C48" s="28"/>
      <c r="E48" s="9">
        <f t="shared" si="7"/>
        <v>45261</v>
      </c>
      <c r="F48" s="31">
        <f t="shared" si="12"/>
        <v>5.0500000000000007</v>
      </c>
      <c r="G48" s="32">
        <f t="shared" si="1"/>
        <v>4.2083333333333339E-3</v>
      </c>
      <c r="H48" s="11">
        <f t="shared" si="2"/>
        <v>6743.905754783269</v>
      </c>
      <c r="I48" s="11">
        <f t="shared" si="3"/>
        <v>2997.8300362019895</v>
      </c>
      <c r="J48" s="11">
        <f t="shared" si="8"/>
        <v>3746.0757185812795</v>
      </c>
      <c r="K48" s="11">
        <f t="shared" si="9"/>
        <v>708609.57644822798</v>
      </c>
      <c r="L48" s="19">
        <f t="shared" si="5"/>
        <v>7504.3981481481442</v>
      </c>
      <c r="M48" s="19">
        <f t="shared" si="6"/>
        <v>2782.175925925922</v>
      </c>
      <c r="N48" s="19">
        <f t="shared" si="10"/>
        <v>4722.2222222222226</v>
      </c>
      <c r="O48" s="19">
        <f t="shared" si="11"/>
        <v>656388.88888888783</v>
      </c>
      <c r="Q48" s="23">
        <f>SUM($H$8:H48)</f>
        <v>276500.13594611408</v>
      </c>
      <c r="R48" s="23">
        <f>SUM($J$8:J48)</f>
        <v>141390.42355177188</v>
      </c>
      <c r="S48" s="23">
        <f>SUM($I$8:I48)</f>
        <v>135109.71239434212</v>
      </c>
      <c r="T48" s="23">
        <f>SUM($L$8:L48)</f>
        <v>323975.92592592584</v>
      </c>
      <c r="U48" s="23">
        <f>SUM($N$8:N48)</f>
        <v>193611.11111111101</v>
      </c>
      <c r="V48" s="23">
        <f>SUM($M$8:M48)</f>
        <v>130364.81481481474</v>
      </c>
    </row>
    <row r="49" spans="2:22">
      <c r="B49" s="29"/>
      <c r="C49" s="28"/>
      <c r="E49" s="9">
        <f t="shared" si="7"/>
        <v>45292</v>
      </c>
      <c r="F49" s="31">
        <f t="shared" si="12"/>
        <v>5.0500000000000007</v>
      </c>
      <c r="G49" s="32">
        <f t="shared" si="1"/>
        <v>4.2083333333333339E-3</v>
      </c>
      <c r="H49" s="11">
        <f t="shared" si="2"/>
        <v>6743.905754783269</v>
      </c>
      <c r="I49" s="11">
        <f t="shared" si="3"/>
        <v>2982.0653008862932</v>
      </c>
      <c r="J49" s="11">
        <f t="shared" si="8"/>
        <v>3761.8404538969758</v>
      </c>
      <c r="K49" s="11">
        <f t="shared" si="9"/>
        <v>704847.73599433096</v>
      </c>
      <c r="L49" s="19">
        <f t="shared" si="5"/>
        <v>7484.5254629629599</v>
      </c>
      <c r="M49" s="19">
        <f t="shared" si="6"/>
        <v>2762.3032407407368</v>
      </c>
      <c r="N49" s="19">
        <f t="shared" si="10"/>
        <v>4722.2222222222226</v>
      </c>
      <c r="O49" s="19">
        <f t="shared" si="11"/>
        <v>651666.66666666558</v>
      </c>
      <c r="Q49" s="23">
        <f>SUM($H$8:H49)</f>
        <v>283244.04170089733</v>
      </c>
      <c r="R49" s="23">
        <f>SUM($J$8:J49)</f>
        <v>145152.26400566884</v>
      </c>
      <c r="S49" s="23">
        <f>SUM($I$8:I49)</f>
        <v>138091.7776952284</v>
      </c>
      <c r="T49" s="23">
        <f>SUM($L$8:L49)</f>
        <v>331460.45138888882</v>
      </c>
      <c r="U49" s="23">
        <f>SUM($N$8:N49)</f>
        <v>198333.33333333323</v>
      </c>
      <c r="V49" s="23">
        <f>SUM($M$8:M49)</f>
        <v>133127.11805555547</v>
      </c>
    </row>
    <row r="50" spans="2:22">
      <c r="B50" s="29"/>
      <c r="C50" s="28"/>
      <c r="E50" s="9">
        <f t="shared" si="7"/>
        <v>45323</v>
      </c>
      <c r="F50" s="31">
        <f t="shared" si="12"/>
        <v>5.0500000000000007</v>
      </c>
      <c r="G50" s="32">
        <f t="shared" si="1"/>
        <v>4.2083333333333339E-3</v>
      </c>
      <c r="H50" s="11">
        <f t="shared" si="2"/>
        <v>6743.905754783269</v>
      </c>
      <c r="I50" s="11">
        <f t="shared" si="3"/>
        <v>2966.2342223094765</v>
      </c>
      <c r="J50" s="11">
        <f t="shared" si="8"/>
        <v>3777.6715324737925</v>
      </c>
      <c r="K50" s="11">
        <f t="shared" si="9"/>
        <v>701070.0644618572</v>
      </c>
      <c r="L50" s="19">
        <f t="shared" si="5"/>
        <v>7464.6527777777737</v>
      </c>
      <c r="M50" s="19">
        <f t="shared" si="6"/>
        <v>2742.4305555555516</v>
      </c>
      <c r="N50" s="19">
        <f t="shared" si="10"/>
        <v>4722.2222222222226</v>
      </c>
      <c r="O50" s="19">
        <f t="shared" si="11"/>
        <v>646944.44444444333</v>
      </c>
      <c r="Q50" s="23">
        <f>SUM($H$8:H50)</f>
        <v>289987.94745568058</v>
      </c>
      <c r="R50" s="23">
        <f>SUM($J$8:J50)</f>
        <v>148929.93553814263</v>
      </c>
      <c r="S50" s="23">
        <f>SUM($I$8:I50)</f>
        <v>141058.01191753789</v>
      </c>
      <c r="T50" s="23">
        <f>SUM($L$8:L50)</f>
        <v>338925.10416666657</v>
      </c>
      <c r="U50" s="23">
        <f>SUM($N$8:N50)</f>
        <v>203055.55555555545</v>
      </c>
      <c r="V50" s="23">
        <f>SUM($M$8:M50)</f>
        <v>135869.54861111104</v>
      </c>
    </row>
    <row r="51" spans="2:22">
      <c r="B51" s="29"/>
      <c r="C51" s="28"/>
      <c r="E51" s="9">
        <f t="shared" si="7"/>
        <v>45352</v>
      </c>
      <c r="F51" s="31">
        <f t="shared" si="12"/>
        <v>5.0500000000000007</v>
      </c>
      <c r="G51" s="32">
        <f t="shared" si="1"/>
        <v>4.2083333333333339E-3</v>
      </c>
      <c r="H51" s="11">
        <f t="shared" si="2"/>
        <v>6743.905754783269</v>
      </c>
      <c r="I51" s="11">
        <f t="shared" si="3"/>
        <v>2950.3365212769827</v>
      </c>
      <c r="J51" s="11">
        <f t="shared" si="8"/>
        <v>3793.5692335062863</v>
      </c>
      <c r="K51" s="11">
        <f t="shared" si="9"/>
        <v>697276.49522835086</v>
      </c>
      <c r="L51" s="19">
        <f t="shared" si="5"/>
        <v>7444.7800925925885</v>
      </c>
      <c r="M51" s="19">
        <f t="shared" si="6"/>
        <v>2722.5578703703659</v>
      </c>
      <c r="N51" s="19">
        <f t="shared" si="10"/>
        <v>4722.2222222222226</v>
      </c>
      <c r="O51" s="19">
        <f t="shared" si="11"/>
        <v>642222.22222222108</v>
      </c>
      <c r="Q51" s="23">
        <f>SUM($H$8:H51)</f>
        <v>296731.85321046383</v>
      </c>
      <c r="R51" s="23">
        <f>SUM($J$8:J51)</f>
        <v>152723.50477164891</v>
      </c>
      <c r="S51" s="23">
        <f>SUM($I$8:I51)</f>
        <v>144008.34843881486</v>
      </c>
      <c r="T51" s="23">
        <f>SUM($L$8:L51)</f>
        <v>346369.88425925915</v>
      </c>
      <c r="U51" s="23">
        <f>SUM($N$8:N51)</f>
        <v>207777.77777777766</v>
      </c>
      <c r="V51" s="23">
        <f>SUM($M$8:M51)</f>
        <v>138592.1064814814</v>
      </c>
    </row>
    <row r="52" spans="2:22">
      <c r="B52" s="29"/>
      <c r="C52" s="28"/>
      <c r="E52" s="9">
        <f t="shared" si="7"/>
        <v>45383</v>
      </c>
      <c r="F52" s="31">
        <f t="shared" si="12"/>
        <v>5.0500000000000007</v>
      </c>
      <c r="G52" s="32">
        <f t="shared" si="1"/>
        <v>4.2083333333333339E-3</v>
      </c>
      <c r="H52" s="11">
        <f t="shared" si="2"/>
        <v>6743.905754783269</v>
      </c>
      <c r="I52" s="11">
        <f t="shared" si="3"/>
        <v>2934.3719174193102</v>
      </c>
      <c r="J52" s="11">
        <f t="shared" si="8"/>
        <v>3809.5338373639588</v>
      </c>
      <c r="K52" s="11">
        <f t="shared" si="9"/>
        <v>693466.96139098692</v>
      </c>
      <c r="L52" s="19">
        <f t="shared" si="5"/>
        <v>7424.9074074074033</v>
      </c>
      <c r="M52" s="19">
        <f t="shared" si="6"/>
        <v>2702.6851851851807</v>
      </c>
      <c r="N52" s="19">
        <f t="shared" si="10"/>
        <v>4722.2222222222226</v>
      </c>
      <c r="O52" s="19">
        <f t="shared" si="11"/>
        <v>637499.99999999884</v>
      </c>
      <c r="Q52" s="23">
        <f>SUM($H$8:H52)</f>
        <v>303475.75896524708</v>
      </c>
      <c r="R52" s="23">
        <f>SUM($J$8:J52)</f>
        <v>156533.03860901287</v>
      </c>
      <c r="S52" s="23">
        <f>SUM($I$8:I52)</f>
        <v>146942.72035623417</v>
      </c>
      <c r="T52" s="23">
        <f>SUM($L$8:L52)</f>
        <v>353794.79166666657</v>
      </c>
      <c r="U52" s="23">
        <f>SUM($N$8:N52)</f>
        <v>212499.99999999988</v>
      </c>
      <c r="V52" s="23">
        <f>SUM($M$8:M52)</f>
        <v>141294.79166666657</v>
      </c>
    </row>
    <row r="53" spans="2:22">
      <c r="B53" s="29"/>
      <c r="C53" s="28"/>
      <c r="E53" s="9">
        <f t="shared" si="7"/>
        <v>45413</v>
      </c>
      <c r="F53" s="31">
        <f t="shared" si="12"/>
        <v>5.0500000000000007</v>
      </c>
      <c r="G53" s="32">
        <f t="shared" si="1"/>
        <v>4.2083333333333339E-3</v>
      </c>
      <c r="H53" s="11">
        <f t="shared" si="2"/>
        <v>6743.905754783269</v>
      </c>
      <c r="I53" s="11">
        <f t="shared" si="3"/>
        <v>2918.3401291870705</v>
      </c>
      <c r="J53" s="11">
        <f t="shared" si="8"/>
        <v>3825.5656255961985</v>
      </c>
      <c r="K53" s="11">
        <f t="shared" si="9"/>
        <v>689641.39576539071</v>
      </c>
      <c r="L53" s="19">
        <f t="shared" si="5"/>
        <v>7405.0347222222181</v>
      </c>
      <c r="M53" s="19">
        <f t="shared" si="6"/>
        <v>2682.8124999999955</v>
      </c>
      <c r="N53" s="19">
        <f t="shared" si="10"/>
        <v>4722.2222222222226</v>
      </c>
      <c r="O53" s="19">
        <f t="shared" si="11"/>
        <v>632777.77777777659</v>
      </c>
      <c r="Q53" s="23">
        <f>SUM($H$8:H53)</f>
        <v>310219.66472003033</v>
      </c>
      <c r="R53" s="23">
        <f>SUM($J$8:J53)</f>
        <v>160358.60423460908</v>
      </c>
      <c r="S53" s="23">
        <f>SUM($I$8:I53)</f>
        <v>149861.06048542124</v>
      </c>
      <c r="T53" s="23">
        <f>SUM($L$8:L53)</f>
        <v>361199.82638888876</v>
      </c>
      <c r="U53" s="23">
        <f>SUM($N$8:N53)</f>
        <v>217222.2222222221</v>
      </c>
      <c r="V53" s="23">
        <f>SUM($M$8:M53)</f>
        <v>143977.60416666657</v>
      </c>
    </row>
    <row r="54" spans="2:22">
      <c r="B54" s="29"/>
      <c r="C54" s="28"/>
      <c r="E54" s="9">
        <f t="shared" si="7"/>
        <v>45444</v>
      </c>
      <c r="F54" s="31">
        <f t="shared" si="12"/>
        <v>5.0500000000000007</v>
      </c>
      <c r="G54" s="32">
        <f t="shared" si="1"/>
        <v>4.2083333333333339E-3</v>
      </c>
      <c r="H54" s="11">
        <f t="shared" si="2"/>
        <v>6743.905754783269</v>
      </c>
      <c r="I54" s="11">
        <f t="shared" si="3"/>
        <v>2902.2408738460194</v>
      </c>
      <c r="J54" s="11">
        <f t="shared" si="8"/>
        <v>3841.6648809372496</v>
      </c>
      <c r="K54" s="11">
        <f t="shared" si="9"/>
        <v>685799.73088445351</v>
      </c>
      <c r="L54" s="19">
        <f t="shared" si="5"/>
        <v>7385.1620370370329</v>
      </c>
      <c r="M54" s="19">
        <f t="shared" si="6"/>
        <v>2662.9398148148102</v>
      </c>
      <c r="N54" s="19">
        <f t="shared" si="10"/>
        <v>4722.2222222222226</v>
      </c>
      <c r="O54" s="19">
        <f t="shared" si="11"/>
        <v>628055.55555555434</v>
      </c>
      <c r="Q54" s="23">
        <f>SUM($H$8:H54)</f>
        <v>316963.57047481358</v>
      </c>
      <c r="R54" s="23">
        <f>SUM($J$8:J54)</f>
        <v>164200.26911554634</v>
      </c>
      <c r="S54" s="23">
        <f>SUM($I$8:I54)</f>
        <v>152763.30135926727</v>
      </c>
      <c r="T54" s="23">
        <f>SUM($L$8:L54)</f>
        <v>368584.98842592578</v>
      </c>
      <c r="U54" s="23">
        <f>SUM($N$8:N54)</f>
        <v>221944.44444444432</v>
      </c>
      <c r="V54" s="23">
        <f>SUM($M$8:M54)</f>
        <v>146640.54398148137</v>
      </c>
    </row>
    <row r="55" spans="2:22">
      <c r="B55" s="29"/>
      <c r="C55" s="28"/>
      <c r="E55" s="9">
        <f t="shared" si="7"/>
        <v>45474</v>
      </c>
      <c r="F55" s="31">
        <f t="shared" si="12"/>
        <v>5.0500000000000007</v>
      </c>
      <c r="G55" s="32">
        <f t="shared" si="1"/>
        <v>4.2083333333333339E-3</v>
      </c>
      <c r="H55" s="11">
        <f t="shared" si="2"/>
        <v>6743.905754783269</v>
      </c>
      <c r="I55" s="11">
        <f t="shared" si="3"/>
        <v>2886.0738674720756</v>
      </c>
      <c r="J55" s="11">
        <f t="shared" si="8"/>
        <v>3857.8318873111934</v>
      </c>
      <c r="K55" s="11">
        <f t="shared" si="9"/>
        <v>681941.89899714233</v>
      </c>
      <c r="L55" s="19">
        <f t="shared" si="5"/>
        <v>7365.2893518518476</v>
      </c>
      <c r="M55" s="19">
        <f t="shared" si="6"/>
        <v>2643.067129629625</v>
      </c>
      <c r="N55" s="19">
        <f t="shared" si="10"/>
        <v>4722.2222222222226</v>
      </c>
      <c r="O55" s="19">
        <f t="shared" si="11"/>
        <v>623333.33333333209</v>
      </c>
      <c r="Q55" s="23">
        <f>SUM($H$8:H55)</f>
        <v>323707.47622959682</v>
      </c>
      <c r="R55" s="23">
        <f>SUM($J$8:J55)</f>
        <v>168058.10100285753</v>
      </c>
      <c r="S55" s="23">
        <f>SUM($I$8:I55)</f>
        <v>155649.37522673933</v>
      </c>
      <c r="T55" s="23">
        <f>SUM($L$8:L55)</f>
        <v>375950.27777777764</v>
      </c>
      <c r="U55" s="23">
        <f>SUM($N$8:N55)</f>
        <v>226666.66666666654</v>
      </c>
      <c r="V55" s="23">
        <f>SUM($M$8:M55)</f>
        <v>149283.61111111101</v>
      </c>
    </row>
    <row r="56" spans="2:22">
      <c r="B56" s="29"/>
      <c r="C56" s="28"/>
      <c r="E56" s="9">
        <f t="shared" si="7"/>
        <v>45505</v>
      </c>
      <c r="F56" s="31">
        <f t="shared" si="12"/>
        <v>5.0500000000000007</v>
      </c>
      <c r="G56" s="32">
        <f t="shared" si="1"/>
        <v>4.2083333333333339E-3</v>
      </c>
      <c r="H56" s="11">
        <f t="shared" si="2"/>
        <v>6743.905754783269</v>
      </c>
      <c r="I56" s="11">
        <f t="shared" si="3"/>
        <v>2869.8388249463078</v>
      </c>
      <c r="J56" s="11">
        <f t="shared" si="8"/>
        <v>3874.0669298369612</v>
      </c>
      <c r="K56" s="11">
        <f t="shared" si="9"/>
        <v>678067.83206730534</v>
      </c>
      <c r="L56" s="19">
        <f t="shared" si="5"/>
        <v>7345.4166666666624</v>
      </c>
      <c r="M56" s="19">
        <f t="shared" si="6"/>
        <v>2623.1944444444393</v>
      </c>
      <c r="N56" s="19">
        <f t="shared" si="10"/>
        <v>4722.2222222222226</v>
      </c>
      <c r="O56" s="19">
        <f t="shared" si="11"/>
        <v>618611.11111110984</v>
      </c>
      <c r="Q56" s="23">
        <f>SUM($H$8:H56)</f>
        <v>330451.38198438007</v>
      </c>
      <c r="R56" s="23">
        <f>SUM($J$8:J56)</f>
        <v>171932.16793269449</v>
      </c>
      <c r="S56" s="23">
        <f>SUM($I$8:I56)</f>
        <v>158519.21405168565</v>
      </c>
      <c r="T56" s="23">
        <f>SUM($L$8:L56)</f>
        <v>383295.69444444432</v>
      </c>
      <c r="U56" s="23">
        <f>SUM($N$8:N56)</f>
        <v>231388.88888888876</v>
      </c>
      <c r="V56" s="23">
        <f>SUM($M$8:M56)</f>
        <v>151906.80555555545</v>
      </c>
    </row>
    <row r="57" spans="2:22">
      <c r="B57" s="29"/>
      <c r="C57" s="28"/>
      <c r="E57" s="9">
        <f t="shared" si="7"/>
        <v>45536</v>
      </c>
      <c r="F57" s="31">
        <f t="shared" si="12"/>
        <v>5.0500000000000007</v>
      </c>
      <c r="G57" s="32">
        <f t="shared" si="1"/>
        <v>4.2083333333333339E-3</v>
      </c>
      <c r="H57" s="11">
        <f t="shared" si="2"/>
        <v>6743.905754783269</v>
      </c>
      <c r="I57" s="11">
        <f t="shared" si="3"/>
        <v>2853.5354599499105</v>
      </c>
      <c r="J57" s="11">
        <f t="shared" si="8"/>
        <v>3890.3702948333585</v>
      </c>
      <c r="K57" s="11">
        <f t="shared" si="9"/>
        <v>674177.46177247202</v>
      </c>
      <c r="L57" s="19">
        <f t="shared" si="5"/>
        <v>7325.5439814814763</v>
      </c>
      <c r="M57" s="19">
        <f t="shared" si="6"/>
        <v>2603.3217592592541</v>
      </c>
      <c r="N57" s="19">
        <f t="shared" si="10"/>
        <v>4722.2222222222226</v>
      </c>
      <c r="O57" s="19">
        <f t="shared" si="11"/>
        <v>613888.8888888876</v>
      </c>
      <c r="Q57" s="23">
        <f>SUM($H$8:H57)</f>
        <v>337195.28773916332</v>
      </c>
      <c r="R57" s="23">
        <f>SUM($J$8:J57)</f>
        <v>175822.53822752784</v>
      </c>
      <c r="S57" s="23">
        <f>SUM($I$8:I57)</f>
        <v>161372.74951163554</v>
      </c>
      <c r="T57" s="23">
        <f>SUM($L$8:L57)</f>
        <v>390621.23842592578</v>
      </c>
      <c r="U57" s="23">
        <f>SUM($N$8:N57)</f>
        <v>236111.11111111098</v>
      </c>
      <c r="V57" s="23">
        <f>SUM($M$8:M57)</f>
        <v>154510.12731481469</v>
      </c>
    </row>
    <row r="58" spans="2:22">
      <c r="B58" s="29"/>
      <c r="C58" s="28"/>
      <c r="E58" s="9">
        <f t="shared" si="7"/>
        <v>45566</v>
      </c>
      <c r="F58" s="31">
        <f t="shared" si="12"/>
        <v>5.0500000000000007</v>
      </c>
      <c r="G58" s="32">
        <f t="shared" si="1"/>
        <v>4.2083333333333339E-3</v>
      </c>
      <c r="H58" s="11">
        <f t="shared" si="2"/>
        <v>6743.905754783269</v>
      </c>
      <c r="I58" s="11">
        <f t="shared" si="3"/>
        <v>2837.1634849591533</v>
      </c>
      <c r="J58" s="11">
        <f t="shared" si="8"/>
        <v>3906.7422698241157</v>
      </c>
      <c r="K58" s="11">
        <f t="shared" si="9"/>
        <v>670270.71950264787</v>
      </c>
      <c r="L58" s="19">
        <f t="shared" si="5"/>
        <v>7305.671296296292</v>
      </c>
      <c r="M58" s="19">
        <f t="shared" si="6"/>
        <v>2583.4490740740689</v>
      </c>
      <c r="N58" s="19">
        <f t="shared" si="10"/>
        <v>4722.2222222222226</v>
      </c>
      <c r="O58" s="19">
        <f t="shared" si="11"/>
        <v>609166.66666666535</v>
      </c>
      <c r="Q58" s="23">
        <f>SUM($H$8:H58)</f>
        <v>343939.19349394657</v>
      </c>
      <c r="R58" s="23">
        <f>SUM($J$8:J58)</f>
        <v>179729.28049735195</v>
      </c>
      <c r="S58" s="23">
        <f>SUM($I$8:I58)</f>
        <v>164209.91299659471</v>
      </c>
      <c r="T58" s="23">
        <f>SUM($L$8:L58)</f>
        <v>397926.90972222207</v>
      </c>
      <c r="U58" s="23">
        <f>SUM($N$8:N58)</f>
        <v>240833.3333333332</v>
      </c>
      <c r="V58" s="23">
        <f>SUM($M$8:M58)</f>
        <v>157093.57638888876</v>
      </c>
    </row>
    <row r="59" spans="2:22">
      <c r="B59" s="29"/>
      <c r="C59" s="28"/>
      <c r="E59" s="9">
        <f t="shared" si="7"/>
        <v>45597</v>
      </c>
      <c r="F59" s="31">
        <f t="shared" si="12"/>
        <v>5.0500000000000007</v>
      </c>
      <c r="G59" s="32">
        <f t="shared" si="1"/>
        <v>4.2083333333333339E-3</v>
      </c>
      <c r="H59" s="11">
        <f t="shared" si="2"/>
        <v>6743.905754783269</v>
      </c>
      <c r="I59" s="11">
        <f t="shared" si="3"/>
        <v>2820.72261124031</v>
      </c>
      <c r="J59" s="11">
        <f t="shared" si="8"/>
        <v>3923.183143542959</v>
      </c>
      <c r="K59" s="11">
        <f t="shared" si="9"/>
        <v>666347.53635910491</v>
      </c>
      <c r="L59" s="19">
        <f t="shared" si="5"/>
        <v>7285.7986111111059</v>
      </c>
      <c r="M59" s="19">
        <f t="shared" si="6"/>
        <v>2563.5763888888837</v>
      </c>
      <c r="N59" s="19">
        <f t="shared" si="10"/>
        <v>4722.2222222222226</v>
      </c>
      <c r="O59" s="19">
        <f t="shared" si="11"/>
        <v>604444.4444444431</v>
      </c>
      <c r="Q59" s="23">
        <f>SUM($H$8:H59)</f>
        <v>350683.09924872982</v>
      </c>
      <c r="R59" s="23">
        <f>SUM($J$8:J59)</f>
        <v>183652.46364089492</v>
      </c>
      <c r="S59" s="23">
        <f>SUM($I$8:I59)</f>
        <v>167030.63560783502</v>
      </c>
      <c r="T59" s="23">
        <f>SUM($L$8:L59)</f>
        <v>405212.7083333332</v>
      </c>
      <c r="U59" s="23">
        <f>SUM($N$8:N59)</f>
        <v>245555.55555555542</v>
      </c>
      <c r="V59" s="23">
        <f>SUM($M$8:M59)</f>
        <v>159657.15277777764</v>
      </c>
    </row>
    <row r="60" spans="2:22">
      <c r="B60" s="29"/>
      <c r="C60" s="28"/>
      <c r="E60" s="9">
        <f t="shared" si="7"/>
        <v>45627</v>
      </c>
      <c r="F60" s="31">
        <f t="shared" si="12"/>
        <v>5.0500000000000007</v>
      </c>
      <c r="G60" s="32">
        <f t="shared" si="1"/>
        <v>4.2083333333333339E-3</v>
      </c>
      <c r="H60" s="11">
        <f t="shared" si="2"/>
        <v>6743.905754783269</v>
      </c>
      <c r="I60" s="11">
        <f t="shared" si="3"/>
        <v>2804.2125488445668</v>
      </c>
      <c r="J60" s="11">
        <f t="shared" si="8"/>
        <v>3939.6932059387022</v>
      </c>
      <c r="K60" s="11">
        <f t="shared" si="9"/>
        <v>662407.84315316624</v>
      </c>
      <c r="L60" s="19">
        <f t="shared" si="5"/>
        <v>7265.9259259259215</v>
      </c>
      <c r="M60" s="19">
        <f t="shared" si="6"/>
        <v>2543.7037037036985</v>
      </c>
      <c r="N60" s="19">
        <f t="shared" si="10"/>
        <v>4722.2222222222226</v>
      </c>
      <c r="O60" s="19">
        <f t="shared" si="11"/>
        <v>599722.22222222085</v>
      </c>
      <c r="Q60" s="23">
        <f>SUM($H$8:H60)</f>
        <v>357427.00500351307</v>
      </c>
      <c r="R60" s="23">
        <f>SUM($J$8:J60)</f>
        <v>187592.15684683362</v>
      </c>
      <c r="S60" s="23">
        <f>SUM($I$8:I60)</f>
        <v>169834.8481566796</v>
      </c>
      <c r="T60" s="23">
        <f>SUM($L$8:L60)</f>
        <v>412478.6342592591</v>
      </c>
      <c r="U60" s="23">
        <f>SUM($N$8:N60)</f>
        <v>250277.77777777764</v>
      </c>
      <c r="V60" s="23">
        <f>SUM($M$8:M60)</f>
        <v>162200.85648148134</v>
      </c>
    </row>
    <row r="61" spans="2:22">
      <c r="B61" s="29"/>
      <c r="C61" s="28"/>
      <c r="E61" s="9">
        <f t="shared" si="7"/>
        <v>45658</v>
      </c>
      <c r="F61" s="31">
        <f t="shared" si="12"/>
        <v>5.0500000000000007</v>
      </c>
      <c r="G61" s="32">
        <f t="shared" si="1"/>
        <v>4.2083333333333339E-3</v>
      </c>
      <c r="H61" s="11">
        <f t="shared" si="2"/>
        <v>6743.905754783269</v>
      </c>
      <c r="I61" s="11">
        <f t="shared" si="3"/>
        <v>2787.6330066029082</v>
      </c>
      <c r="J61" s="11">
        <f t="shared" si="8"/>
        <v>3956.2727481803608</v>
      </c>
      <c r="K61" s="11">
        <f t="shared" si="9"/>
        <v>658451.57040498592</v>
      </c>
      <c r="L61" s="19">
        <f t="shared" si="5"/>
        <v>7246.0532407407354</v>
      </c>
      <c r="M61" s="19">
        <f t="shared" si="6"/>
        <v>2523.8310185185132</v>
      </c>
      <c r="N61" s="19">
        <f t="shared" si="10"/>
        <v>4722.2222222222226</v>
      </c>
      <c r="O61" s="19">
        <f t="shared" si="11"/>
        <v>594999.9999999986</v>
      </c>
      <c r="Q61" s="23">
        <f>SUM($H$8:H61)</f>
        <v>364170.91075829632</v>
      </c>
      <c r="R61" s="23">
        <f>SUM($J$8:J61)</f>
        <v>191548.42959501399</v>
      </c>
      <c r="S61" s="23">
        <f>SUM($I$8:I61)</f>
        <v>172622.4811632825</v>
      </c>
      <c r="T61" s="23">
        <f>SUM($L$8:L61)</f>
        <v>419724.68749999983</v>
      </c>
      <c r="U61" s="23">
        <f>SUM($N$8:N61)</f>
        <v>254999.99999999985</v>
      </c>
      <c r="V61" s="23">
        <f>SUM($M$8:M61)</f>
        <v>164724.68749999985</v>
      </c>
    </row>
    <row r="62" spans="2:22">
      <c r="B62" s="29"/>
      <c r="C62" s="28"/>
      <c r="E62" s="9">
        <f t="shared" si="7"/>
        <v>45689</v>
      </c>
      <c r="F62" s="31">
        <f t="shared" si="12"/>
        <v>5.0500000000000007</v>
      </c>
      <c r="G62" s="32">
        <f t="shared" si="1"/>
        <v>4.2083333333333339E-3</v>
      </c>
      <c r="H62" s="11">
        <f t="shared" si="2"/>
        <v>6743.905754783269</v>
      </c>
      <c r="I62" s="11">
        <f t="shared" si="3"/>
        <v>2770.9836921209826</v>
      </c>
      <c r="J62" s="11">
        <f t="shared" si="8"/>
        <v>3972.9220626622864</v>
      </c>
      <c r="K62" s="11">
        <f t="shared" si="9"/>
        <v>654478.64834232361</v>
      </c>
      <c r="L62" s="19">
        <f t="shared" si="5"/>
        <v>7226.1805555555502</v>
      </c>
      <c r="M62" s="19">
        <f t="shared" si="6"/>
        <v>2503.9583333333276</v>
      </c>
      <c r="N62" s="19">
        <f t="shared" si="10"/>
        <v>4722.2222222222226</v>
      </c>
      <c r="O62" s="19">
        <f t="shared" si="11"/>
        <v>590277.77777777635</v>
      </c>
      <c r="Q62" s="23">
        <f>SUM($H$8:H62)</f>
        <v>370914.81651307957</v>
      </c>
      <c r="R62" s="23">
        <f>SUM($J$8:J62)</f>
        <v>195521.35165767628</v>
      </c>
      <c r="S62" s="23">
        <f>SUM($I$8:I62)</f>
        <v>175393.46485540349</v>
      </c>
      <c r="T62" s="23">
        <f>SUM($L$8:L62)</f>
        <v>426950.86805555539</v>
      </c>
      <c r="U62" s="23">
        <f>SUM($N$8:N62)</f>
        <v>259722.22222222207</v>
      </c>
      <c r="V62" s="23">
        <f>SUM($M$8:M62)</f>
        <v>167228.64583333317</v>
      </c>
    </row>
    <row r="63" spans="2:22">
      <c r="B63" s="29"/>
      <c r="C63" s="28"/>
      <c r="E63" s="9">
        <f t="shared" si="7"/>
        <v>45717</v>
      </c>
      <c r="F63" s="31">
        <f t="shared" si="12"/>
        <v>5.0500000000000007</v>
      </c>
      <c r="G63" s="32">
        <f t="shared" si="1"/>
        <v>4.2083333333333339E-3</v>
      </c>
      <c r="H63" s="11">
        <f t="shared" si="2"/>
        <v>6743.905754783269</v>
      </c>
      <c r="I63" s="11">
        <f t="shared" si="3"/>
        <v>2754.2643117739453</v>
      </c>
      <c r="J63" s="11">
        <f t="shared" si="8"/>
        <v>3989.6414430093237</v>
      </c>
      <c r="K63" s="11">
        <f t="shared" si="9"/>
        <v>650489.00689931423</v>
      </c>
      <c r="L63" s="19">
        <f t="shared" si="5"/>
        <v>7206.307870370365</v>
      </c>
      <c r="M63" s="19">
        <f t="shared" si="6"/>
        <v>2484.0856481481424</v>
      </c>
      <c r="N63" s="19">
        <f t="shared" si="10"/>
        <v>4722.2222222222226</v>
      </c>
      <c r="O63" s="19">
        <f t="shared" si="11"/>
        <v>585555.55555555411</v>
      </c>
      <c r="Q63" s="23">
        <f>SUM($H$8:H63)</f>
        <v>377658.72226786282</v>
      </c>
      <c r="R63" s="23">
        <f>SUM($J$8:J63)</f>
        <v>199510.99310068559</v>
      </c>
      <c r="S63" s="23">
        <f>SUM($I$8:I63)</f>
        <v>178147.72916717743</v>
      </c>
      <c r="T63" s="23">
        <f>SUM($L$8:L63)</f>
        <v>434157.17592592572</v>
      </c>
      <c r="U63" s="23">
        <f>SUM($N$8:N63)</f>
        <v>264444.44444444432</v>
      </c>
      <c r="V63" s="23">
        <f>SUM($M$8:M63)</f>
        <v>169712.73148148131</v>
      </c>
    </row>
    <row r="64" spans="2:22">
      <c r="B64" s="29"/>
      <c r="C64" s="28"/>
      <c r="E64" s="9">
        <f t="shared" si="7"/>
        <v>45748</v>
      </c>
      <c r="F64" s="31">
        <f t="shared" si="12"/>
        <v>5.0500000000000007</v>
      </c>
      <c r="G64" s="32">
        <f t="shared" si="1"/>
        <v>4.2083333333333339E-3</v>
      </c>
      <c r="H64" s="11">
        <f t="shared" si="2"/>
        <v>6743.905754783269</v>
      </c>
      <c r="I64" s="11">
        <f t="shared" si="3"/>
        <v>2737.4745707012812</v>
      </c>
      <c r="J64" s="11">
        <f t="shared" si="8"/>
        <v>4006.4311840819878</v>
      </c>
      <c r="K64" s="11">
        <f t="shared" si="9"/>
        <v>646482.57571523229</v>
      </c>
      <c r="L64" s="19">
        <f t="shared" si="5"/>
        <v>7186.4351851851798</v>
      </c>
      <c r="M64" s="19">
        <f t="shared" si="6"/>
        <v>2464.2129629629571</v>
      </c>
      <c r="N64" s="19">
        <f t="shared" si="10"/>
        <v>4722.2222222222226</v>
      </c>
      <c r="O64" s="19">
        <f t="shared" si="11"/>
        <v>580833.33333333186</v>
      </c>
      <c r="Q64" s="23">
        <f>SUM($H$8:H64)</f>
        <v>384402.62802264607</v>
      </c>
      <c r="R64" s="23">
        <f>SUM($J$8:J64)</f>
        <v>203517.42428476759</v>
      </c>
      <c r="S64" s="23">
        <f>SUM($I$8:I64)</f>
        <v>180885.20373787871</v>
      </c>
      <c r="T64" s="23">
        <f>SUM($L$8:L64)</f>
        <v>441343.61111111089</v>
      </c>
      <c r="U64" s="23">
        <f>SUM($N$8:N64)</f>
        <v>269166.66666666657</v>
      </c>
      <c r="V64" s="23">
        <f>SUM($M$8:M64)</f>
        <v>172176.94444444426</v>
      </c>
    </row>
    <row r="65" spans="2:22">
      <c r="B65" s="29"/>
      <c r="C65" s="28"/>
      <c r="E65" s="9">
        <f t="shared" si="7"/>
        <v>45778</v>
      </c>
      <c r="F65" s="31">
        <f t="shared" si="12"/>
        <v>5.0500000000000007</v>
      </c>
      <c r="G65" s="32">
        <f t="shared" si="1"/>
        <v>4.2083333333333339E-3</v>
      </c>
      <c r="H65" s="11">
        <f t="shared" si="2"/>
        <v>6743.905754783269</v>
      </c>
      <c r="I65" s="11">
        <f t="shared" si="3"/>
        <v>2720.6141728016028</v>
      </c>
      <c r="J65" s="11">
        <f t="shared" si="8"/>
        <v>4023.2915819816662</v>
      </c>
      <c r="K65" s="11">
        <f t="shared" si="9"/>
        <v>642459.28413325059</v>
      </c>
      <c r="L65" s="19">
        <f t="shared" si="5"/>
        <v>7166.5624999999945</v>
      </c>
      <c r="M65" s="19">
        <f t="shared" si="6"/>
        <v>2444.3402777777719</v>
      </c>
      <c r="N65" s="19">
        <f t="shared" si="10"/>
        <v>4722.2222222222226</v>
      </c>
      <c r="O65" s="19">
        <f t="shared" si="11"/>
        <v>576111.11111110961</v>
      </c>
      <c r="Q65" s="23">
        <f>SUM($H$8:H65)</f>
        <v>391146.53377742931</v>
      </c>
      <c r="R65" s="23">
        <f>SUM($J$8:J65)</f>
        <v>207540.71586674926</v>
      </c>
      <c r="S65" s="23">
        <f>SUM($I$8:I65)</f>
        <v>183605.81791068031</v>
      </c>
      <c r="T65" s="23">
        <f>SUM($L$8:L65)</f>
        <v>448510.17361111089</v>
      </c>
      <c r="U65" s="23">
        <f>SUM($N$8:N65)</f>
        <v>273888.88888888882</v>
      </c>
      <c r="V65" s="23">
        <f>SUM($M$8:M65)</f>
        <v>174621.28472222204</v>
      </c>
    </row>
    <row r="66" spans="2:22">
      <c r="B66" s="29"/>
      <c r="C66" s="28"/>
      <c r="E66" s="9">
        <f t="shared" si="7"/>
        <v>45809</v>
      </c>
      <c r="F66" s="31">
        <f t="shared" si="12"/>
        <v>5.0500000000000007</v>
      </c>
      <c r="G66" s="32">
        <f t="shared" si="1"/>
        <v>4.2083333333333339E-3</v>
      </c>
      <c r="H66" s="11">
        <f t="shared" si="2"/>
        <v>6743.905754783269</v>
      </c>
      <c r="I66" s="11">
        <f t="shared" si="3"/>
        <v>2703.6828207274298</v>
      </c>
      <c r="J66" s="11">
        <f t="shared" si="8"/>
        <v>4040.2229340558392</v>
      </c>
      <c r="K66" s="11">
        <f t="shared" si="9"/>
        <v>638419.06119919475</v>
      </c>
      <c r="L66" s="19">
        <f t="shared" si="5"/>
        <v>7146.6898148148093</v>
      </c>
      <c r="M66" s="19">
        <f t="shared" si="6"/>
        <v>2424.4675925925867</v>
      </c>
      <c r="N66" s="19">
        <f t="shared" si="10"/>
        <v>4722.2222222222226</v>
      </c>
      <c r="O66" s="19">
        <f t="shared" si="11"/>
        <v>571388.88888888736</v>
      </c>
      <c r="Q66" s="23">
        <f>SUM($H$8:H66)</f>
        <v>397890.43953221256</v>
      </c>
      <c r="R66" s="23">
        <f>SUM($J$8:J66)</f>
        <v>211580.9388008051</v>
      </c>
      <c r="S66" s="23">
        <f>SUM($I$8:I66)</f>
        <v>186309.50073140775</v>
      </c>
      <c r="T66" s="23">
        <f>SUM($L$8:L66)</f>
        <v>455656.86342592572</v>
      </c>
      <c r="U66" s="23">
        <f>SUM($N$8:N66)</f>
        <v>278611.11111111107</v>
      </c>
      <c r="V66" s="23">
        <f>SUM($M$8:M66)</f>
        <v>177045.75231481463</v>
      </c>
    </row>
    <row r="67" spans="2:22">
      <c r="B67" s="29"/>
      <c r="C67" s="28"/>
      <c r="E67" s="9">
        <f t="shared" si="7"/>
        <v>45839</v>
      </c>
      <c r="F67" s="31">
        <f t="shared" si="12"/>
        <v>5.0500000000000007</v>
      </c>
      <c r="G67" s="32">
        <f t="shared" si="1"/>
        <v>4.2083333333333339E-3</v>
      </c>
      <c r="H67" s="11">
        <f t="shared" si="2"/>
        <v>6743.905754783269</v>
      </c>
      <c r="I67" s="11">
        <f t="shared" si="3"/>
        <v>2686.6802158799451</v>
      </c>
      <c r="J67" s="11">
        <f t="shared" si="8"/>
        <v>4057.2255389033239</v>
      </c>
      <c r="K67" s="11">
        <f t="shared" si="9"/>
        <v>634361.83566029137</v>
      </c>
      <c r="L67" s="19">
        <f t="shared" si="5"/>
        <v>7126.8171296296241</v>
      </c>
      <c r="M67" s="19">
        <f t="shared" si="6"/>
        <v>2404.5949074074015</v>
      </c>
      <c r="N67" s="19">
        <f t="shared" si="10"/>
        <v>4722.2222222222226</v>
      </c>
      <c r="O67" s="19">
        <f t="shared" si="11"/>
        <v>566666.66666666511</v>
      </c>
      <c r="Q67" s="23">
        <f>SUM($H$8:H67)</f>
        <v>404634.34528699581</v>
      </c>
      <c r="R67" s="23">
        <f>SUM($J$8:J67)</f>
        <v>215638.16433970843</v>
      </c>
      <c r="S67" s="23">
        <f>SUM($I$8:I67)</f>
        <v>188996.18094728771</v>
      </c>
      <c r="T67" s="23">
        <f>SUM($L$8:L67)</f>
        <v>462783.68055555533</v>
      </c>
      <c r="U67" s="23">
        <f>SUM($N$8:N67)</f>
        <v>283333.33333333331</v>
      </c>
      <c r="V67" s="23">
        <f>SUM($M$8:M67)</f>
        <v>179450.34722222202</v>
      </c>
    </row>
    <row r="68" spans="2:22">
      <c r="B68" s="29"/>
      <c r="C68" s="28"/>
      <c r="E68" s="9">
        <f t="shared" si="7"/>
        <v>45870</v>
      </c>
      <c r="F68" s="31">
        <f t="shared" si="12"/>
        <v>5.0500000000000007</v>
      </c>
      <c r="G68" s="32">
        <f t="shared" si="1"/>
        <v>4.2083333333333339E-3</v>
      </c>
      <c r="H68" s="11">
        <f t="shared" si="2"/>
        <v>6743.905754783269</v>
      </c>
      <c r="I68" s="11">
        <f t="shared" si="3"/>
        <v>2669.6060584037264</v>
      </c>
      <c r="J68" s="11">
        <f t="shared" si="8"/>
        <v>4074.2996963795426</v>
      </c>
      <c r="K68" s="11">
        <f t="shared" si="9"/>
        <v>630287.5359639118</v>
      </c>
      <c r="L68" s="19">
        <f t="shared" si="5"/>
        <v>7106.944444444438</v>
      </c>
      <c r="M68" s="19">
        <f t="shared" si="6"/>
        <v>2384.7222222222158</v>
      </c>
      <c r="N68" s="19">
        <f t="shared" si="10"/>
        <v>4722.2222222222226</v>
      </c>
      <c r="O68" s="19">
        <f t="shared" si="11"/>
        <v>561944.44444444287</v>
      </c>
      <c r="Q68" s="23">
        <f>SUM($H$8:H68)</f>
        <v>411378.25104177906</v>
      </c>
      <c r="R68" s="23">
        <f>SUM($J$8:J68)</f>
        <v>219712.46403608797</v>
      </c>
      <c r="S68" s="23">
        <f>SUM($I$8:I68)</f>
        <v>191665.78700569144</v>
      </c>
      <c r="T68" s="23">
        <f>SUM($L$8:L68)</f>
        <v>469890.62499999977</v>
      </c>
      <c r="U68" s="23">
        <f>SUM($N$8:N68)</f>
        <v>288055.55555555556</v>
      </c>
      <c r="V68" s="23">
        <f>SUM($M$8:M68)</f>
        <v>181835.06944444423</v>
      </c>
    </row>
    <row r="69" spans="2:22">
      <c r="B69" s="29"/>
      <c r="C69" s="28"/>
      <c r="E69" s="9">
        <f t="shared" si="7"/>
        <v>45901</v>
      </c>
      <c r="F69" s="31">
        <f t="shared" si="12"/>
        <v>5.0500000000000007</v>
      </c>
      <c r="G69" s="32">
        <f t="shared" si="1"/>
        <v>4.2083333333333339E-3</v>
      </c>
      <c r="H69" s="11">
        <f t="shared" si="2"/>
        <v>6743.905754783269</v>
      </c>
      <c r="I69" s="11">
        <f t="shared" si="3"/>
        <v>2652.4600471814624</v>
      </c>
      <c r="J69" s="11">
        <f t="shared" si="8"/>
        <v>4091.4457076018066</v>
      </c>
      <c r="K69" s="11">
        <f t="shared" si="9"/>
        <v>626196.09025630995</v>
      </c>
      <c r="L69" s="19">
        <f t="shared" si="5"/>
        <v>7087.0717592592537</v>
      </c>
      <c r="M69" s="19">
        <f t="shared" si="6"/>
        <v>2364.8495370370306</v>
      </c>
      <c r="N69" s="19">
        <f t="shared" si="10"/>
        <v>4722.2222222222226</v>
      </c>
      <c r="O69" s="19">
        <f t="shared" si="11"/>
        <v>557222.22222222062</v>
      </c>
      <c r="Q69" s="23">
        <f>SUM($H$8:H69)</f>
        <v>418122.15679656231</v>
      </c>
      <c r="R69" s="23">
        <f>SUM($J$8:J69)</f>
        <v>223803.90974368979</v>
      </c>
      <c r="S69" s="23">
        <f>SUM($I$8:I69)</f>
        <v>194318.2470528729</v>
      </c>
      <c r="T69" s="23">
        <f>SUM($L$8:L69)</f>
        <v>476977.69675925904</v>
      </c>
      <c r="U69" s="23">
        <f>SUM($N$8:N69)</f>
        <v>292777.77777777781</v>
      </c>
      <c r="V69" s="23">
        <f>SUM($M$8:M69)</f>
        <v>184199.91898148126</v>
      </c>
    </row>
    <row r="70" spans="2:22">
      <c r="B70" s="29"/>
      <c r="C70" s="28"/>
      <c r="E70" s="9">
        <f t="shared" si="7"/>
        <v>45931</v>
      </c>
      <c r="F70" s="31">
        <f t="shared" si="12"/>
        <v>5.0500000000000007</v>
      </c>
      <c r="G70" s="32">
        <f t="shared" si="1"/>
        <v>4.2083333333333339E-3</v>
      </c>
      <c r="H70" s="11">
        <f t="shared" si="2"/>
        <v>6743.905754783269</v>
      </c>
      <c r="I70" s="11">
        <f t="shared" si="3"/>
        <v>2635.241879828638</v>
      </c>
      <c r="J70" s="11">
        <f t="shared" si="8"/>
        <v>4108.663874954631</v>
      </c>
      <c r="K70" s="11">
        <f t="shared" si="9"/>
        <v>622087.42638135527</v>
      </c>
      <c r="L70" s="19">
        <f t="shared" si="5"/>
        <v>7067.1990740740675</v>
      </c>
      <c r="M70" s="19">
        <f t="shared" si="6"/>
        <v>2344.9768518518454</v>
      </c>
      <c r="N70" s="19">
        <f t="shared" si="10"/>
        <v>4722.2222222222226</v>
      </c>
      <c r="O70" s="19">
        <f t="shared" si="11"/>
        <v>552499.99999999837</v>
      </c>
      <c r="Q70" s="23">
        <f>SUM($H$8:H70)</f>
        <v>424866.06255134556</v>
      </c>
      <c r="R70" s="23">
        <f>SUM($J$8:J70)</f>
        <v>227912.57361864441</v>
      </c>
      <c r="S70" s="23">
        <f>SUM($I$8:I70)</f>
        <v>196953.48893270153</v>
      </c>
      <c r="T70" s="23">
        <f>SUM($L$8:L70)</f>
        <v>484044.89583333308</v>
      </c>
      <c r="U70" s="23">
        <f>SUM($N$8:N70)</f>
        <v>297500.00000000006</v>
      </c>
      <c r="V70" s="23">
        <f>SUM($M$8:M70)</f>
        <v>186544.89583333311</v>
      </c>
    </row>
    <row r="71" spans="2:22">
      <c r="B71" s="29"/>
      <c r="C71" s="28"/>
      <c r="E71" s="9">
        <f t="shared" si="7"/>
        <v>45962</v>
      </c>
      <c r="F71" s="31">
        <f t="shared" si="12"/>
        <v>5.0500000000000007</v>
      </c>
      <c r="G71" s="32">
        <f t="shared" si="1"/>
        <v>4.2083333333333339E-3</v>
      </c>
      <c r="H71" s="11">
        <f t="shared" si="2"/>
        <v>6743.905754783269</v>
      </c>
      <c r="I71" s="11">
        <f t="shared" si="3"/>
        <v>2617.9512526882036</v>
      </c>
      <c r="J71" s="11">
        <f t="shared" si="8"/>
        <v>4125.9545020950654</v>
      </c>
      <c r="K71" s="11">
        <f t="shared" si="9"/>
        <v>617961.47187926015</v>
      </c>
      <c r="L71" s="19">
        <f t="shared" si="5"/>
        <v>7047.3263888888832</v>
      </c>
      <c r="M71" s="19">
        <f t="shared" si="6"/>
        <v>2325.1041666666601</v>
      </c>
      <c r="N71" s="19">
        <f t="shared" si="10"/>
        <v>4722.2222222222226</v>
      </c>
      <c r="O71" s="19">
        <f t="shared" si="11"/>
        <v>547777.77777777612</v>
      </c>
      <c r="Q71" s="23">
        <f>SUM($H$8:H71)</f>
        <v>431609.96830612881</v>
      </c>
      <c r="R71" s="23">
        <f>SUM($J$8:J71)</f>
        <v>232038.52812073947</v>
      </c>
      <c r="S71" s="23">
        <f>SUM($I$8:I71)</f>
        <v>199571.44018538974</v>
      </c>
      <c r="T71" s="23">
        <f>SUM($L$8:L71)</f>
        <v>491092.22222222196</v>
      </c>
      <c r="U71" s="23">
        <f>SUM($N$8:N71)</f>
        <v>302222.22222222231</v>
      </c>
      <c r="V71" s="23">
        <f>SUM($M$8:M71)</f>
        <v>188869.99999999977</v>
      </c>
    </row>
    <row r="72" spans="2:22">
      <c r="B72" s="29"/>
      <c r="C72" s="28"/>
      <c r="E72" s="9">
        <f t="shared" si="7"/>
        <v>45992</v>
      </c>
      <c r="F72" s="31">
        <f t="shared" ref="F72" si="13">VLOOKUP(E72,$B$8:$C$376,2)+$F$4</f>
        <v>5.0500000000000007</v>
      </c>
      <c r="G72" s="32">
        <f t="shared" si="1"/>
        <v>4.2083333333333339E-3</v>
      </c>
      <c r="H72" s="11">
        <f t="shared" si="2"/>
        <v>6743.905754783269</v>
      </c>
      <c r="I72" s="11">
        <f t="shared" si="3"/>
        <v>2600.5878608252201</v>
      </c>
      <c r="J72" s="11">
        <f t="shared" si="8"/>
        <v>4143.3178939580484</v>
      </c>
      <c r="K72" s="11">
        <f t="shared" si="9"/>
        <v>613818.15398530208</v>
      </c>
      <c r="L72" s="19">
        <f t="shared" si="5"/>
        <v>7027.4537037036971</v>
      </c>
      <c r="M72" s="19">
        <f t="shared" si="6"/>
        <v>2305.2314814814749</v>
      </c>
      <c r="N72" s="19">
        <f t="shared" si="10"/>
        <v>4722.2222222222226</v>
      </c>
      <c r="O72" s="19">
        <f t="shared" si="11"/>
        <v>543055.55555555387</v>
      </c>
      <c r="Q72" s="23">
        <f>SUM($H$8:H72)</f>
        <v>438353.87406091206</v>
      </c>
      <c r="R72" s="23">
        <f>SUM($J$8:J72)</f>
        <v>236181.84601469751</v>
      </c>
      <c r="S72" s="23">
        <f>SUM($I$8:I72)</f>
        <v>202172.02804621495</v>
      </c>
      <c r="T72" s="23">
        <f>SUM($L$8:L72)</f>
        <v>498119.67592592567</v>
      </c>
      <c r="U72" s="23">
        <f>SUM($N$8:N72)</f>
        <v>306944.44444444455</v>
      </c>
      <c r="V72" s="23">
        <f>SUM($M$8:M72)</f>
        <v>191175.23148148126</v>
      </c>
    </row>
    <row r="73" spans="2:22">
      <c r="B73" s="29"/>
      <c r="C73" s="28"/>
      <c r="E73" s="9">
        <f t="shared" si="7"/>
        <v>46023</v>
      </c>
      <c r="F73" s="31">
        <f t="shared" ref="F73:F136" si="14">VLOOKUP(E73,$B$8:$C$376,2)+$F$4</f>
        <v>5.0500000000000007</v>
      </c>
      <c r="G73" s="32">
        <f t="shared" ref="G73:G136" si="15">F73/12/100</f>
        <v>4.2083333333333339E-3</v>
      </c>
      <c r="H73" s="11">
        <f t="shared" ref="H73:H136" si="16">IF(K72=0,0,$H$8)</f>
        <v>6743.905754783269</v>
      </c>
      <c r="I73" s="11">
        <f t="shared" ref="I73:I136" si="17">K72*G73</f>
        <v>2583.15139802148</v>
      </c>
      <c r="J73" s="11">
        <f t="shared" si="8"/>
        <v>4160.7543567617886</v>
      </c>
      <c r="K73" s="11">
        <f t="shared" si="9"/>
        <v>609657.39962854027</v>
      </c>
      <c r="L73" s="19">
        <f t="shared" ref="L73:L136" si="18">IF(O72=0,0,$H$4/$J$4+O72*G73)</f>
        <v>7007.5810185185128</v>
      </c>
      <c r="M73" s="19">
        <f t="shared" ref="M73:M136" si="19">O72*G73</f>
        <v>2285.3587962962897</v>
      </c>
      <c r="N73" s="19">
        <f t="shared" si="10"/>
        <v>4722.2222222222226</v>
      </c>
      <c r="O73" s="19">
        <f t="shared" si="11"/>
        <v>538333.33333333163</v>
      </c>
      <c r="Q73" s="23">
        <f>SUM($H$8:H73)</f>
        <v>445097.77981569531</v>
      </c>
      <c r="R73" s="23">
        <f>SUM($J$8:J73)</f>
        <v>240342.6003714593</v>
      </c>
      <c r="S73" s="23">
        <f>SUM($I$8:I73)</f>
        <v>204755.17944423642</v>
      </c>
      <c r="T73" s="23">
        <f>SUM($L$8:L73)</f>
        <v>505127.25694444421</v>
      </c>
      <c r="U73" s="23">
        <f>SUM($N$8:N73)</f>
        <v>311666.6666666668</v>
      </c>
      <c r="V73" s="23">
        <f>SUM($M$8:M73)</f>
        <v>193460.59027777755</v>
      </c>
    </row>
    <row r="74" spans="2:22">
      <c r="B74" s="29"/>
      <c r="C74" s="28"/>
      <c r="E74" s="9">
        <f t="shared" ref="E74:E137" si="20">EDATE(E73,1)</f>
        <v>46054</v>
      </c>
      <c r="F74" s="31">
        <f t="shared" si="14"/>
        <v>5.0500000000000007</v>
      </c>
      <c r="G74" s="32">
        <f t="shared" si="15"/>
        <v>4.2083333333333339E-3</v>
      </c>
      <c r="H74" s="11">
        <f t="shared" si="16"/>
        <v>6743.905754783269</v>
      </c>
      <c r="I74" s="11">
        <f t="shared" si="17"/>
        <v>2565.6415567701074</v>
      </c>
      <c r="J74" s="11">
        <f t="shared" ref="J74:J137" si="21">H74-I74</f>
        <v>4178.2641980131611</v>
      </c>
      <c r="K74" s="11">
        <f t="shared" ref="K74:K137" si="22">IF( K73-J74&lt;1,0,K73-J74)</f>
        <v>605479.13543052715</v>
      </c>
      <c r="L74" s="19">
        <f t="shared" si="18"/>
        <v>6987.7083333333267</v>
      </c>
      <c r="M74" s="19">
        <f t="shared" si="19"/>
        <v>2265.486111111104</v>
      </c>
      <c r="N74" s="19">
        <f t="shared" ref="N74:N137" si="23">IF(O73=0,0,$H$4/$J$4)</f>
        <v>4722.2222222222226</v>
      </c>
      <c r="O74" s="19">
        <f t="shared" ref="O74:O137" si="24">IF(O73-N74&lt;1,0,O73-N74)</f>
        <v>533611.11111110938</v>
      </c>
      <c r="Q74" s="23">
        <f>SUM($H$8:H74)</f>
        <v>451841.68557047856</v>
      </c>
      <c r="R74" s="23">
        <f>SUM($J$8:J74)</f>
        <v>244520.86456947247</v>
      </c>
      <c r="S74" s="23">
        <f>SUM($I$8:I74)</f>
        <v>207320.82100100652</v>
      </c>
      <c r="T74" s="23">
        <f>SUM($L$8:L74)</f>
        <v>512114.96527777752</v>
      </c>
      <c r="U74" s="23">
        <f>SUM($N$8:N74)</f>
        <v>316388.88888888905</v>
      </c>
      <c r="V74" s="23">
        <f>SUM($M$8:M74)</f>
        <v>195726.07638888864</v>
      </c>
    </row>
    <row r="75" spans="2:22">
      <c r="B75" s="29"/>
      <c r="C75" s="28"/>
      <c r="E75" s="9">
        <f t="shared" si="20"/>
        <v>46082</v>
      </c>
      <c r="F75" s="31">
        <f t="shared" si="14"/>
        <v>5.0500000000000007</v>
      </c>
      <c r="G75" s="32">
        <f t="shared" si="15"/>
        <v>4.2083333333333339E-3</v>
      </c>
      <c r="H75" s="11">
        <f t="shared" si="16"/>
        <v>6743.905754783269</v>
      </c>
      <c r="I75" s="11">
        <f t="shared" si="17"/>
        <v>2548.0580282701353</v>
      </c>
      <c r="J75" s="11">
        <f t="shared" si="21"/>
        <v>4195.8477265131332</v>
      </c>
      <c r="K75" s="11">
        <f t="shared" si="22"/>
        <v>601283.28770401399</v>
      </c>
      <c r="L75" s="19">
        <f t="shared" si="18"/>
        <v>6967.8356481481414</v>
      </c>
      <c r="M75" s="19">
        <f t="shared" si="19"/>
        <v>2245.6134259259188</v>
      </c>
      <c r="N75" s="19">
        <f t="shared" si="23"/>
        <v>4722.2222222222226</v>
      </c>
      <c r="O75" s="19">
        <f t="shared" si="24"/>
        <v>528888.88888888713</v>
      </c>
      <c r="Q75" s="23">
        <f>SUM($H$8:H75)</f>
        <v>458585.5913252618</v>
      </c>
      <c r="R75" s="23">
        <f>SUM($J$8:J75)</f>
        <v>248716.71229598561</v>
      </c>
      <c r="S75" s="23">
        <f>SUM($I$8:I75)</f>
        <v>209868.87902927666</v>
      </c>
      <c r="T75" s="23">
        <f>SUM($L$8:L75)</f>
        <v>519082.80092592567</v>
      </c>
      <c r="U75" s="23">
        <f>SUM($N$8:N75)</f>
        <v>321111.1111111113</v>
      </c>
      <c r="V75" s="23">
        <f>SUM($M$8:M75)</f>
        <v>197971.68981481457</v>
      </c>
    </row>
    <row r="76" spans="2:22">
      <c r="B76" s="29"/>
      <c r="C76" s="28"/>
      <c r="E76" s="9">
        <f t="shared" si="20"/>
        <v>46113</v>
      </c>
      <c r="F76" s="31">
        <f t="shared" si="14"/>
        <v>5.0500000000000007</v>
      </c>
      <c r="G76" s="32">
        <f t="shared" si="15"/>
        <v>4.2083333333333339E-3</v>
      </c>
      <c r="H76" s="11">
        <f t="shared" si="16"/>
        <v>6743.905754783269</v>
      </c>
      <c r="I76" s="11">
        <f t="shared" si="17"/>
        <v>2530.4005024210592</v>
      </c>
      <c r="J76" s="11">
        <f t="shared" si="21"/>
        <v>4213.5052523622098</v>
      </c>
      <c r="K76" s="11">
        <f t="shared" si="22"/>
        <v>597069.78245165176</v>
      </c>
      <c r="L76" s="19">
        <f t="shared" si="18"/>
        <v>6947.9629629629562</v>
      </c>
      <c r="M76" s="19">
        <f t="shared" si="19"/>
        <v>2225.7407407407336</v>
      </c>
      <c r="N76" s="19">
        <f t="shared" si="23"/>
        <v>4722.2222222222226</v>
      </c>
      <c r="O76" s="19">
        <f t="shared" si="24"/>
        <v>524166.66666666488</v>
      </c>
      <c r="Q76" s="23">
        <f>SUM($H$8:H76)</f>
        <v>465329.49708004505</v>
      </c>
      <c r="R76" s="23">
        <f>SUM($J$8:J76)</f>
        <v>252930.21754834781</v>
      </c>
      <c r="S76" s="23">
        <f>SUM($I$8:I76)</f>
        <v>212399.27953169771</v>
      </c>
      <c r="T76" s="23">
        <f>SUM($L$8:L76)</f>
        <v>526030.76388888864</v>
      </c>
      <c r="U76" s="23">
        <f>SUM($N$8:N76)</f>
        <v>325833.33333333355</v>
      </c>
      <c r="V76" s="23">
        <f>SUM($M$8:M76)</f>
        <v>200197.4305555553</v>
      </c>
    </row>
    <row r="77" spans="2:22">
      <c r="B77" s="29"/>
      <c r="C77" s="28"/>
      <c r="E77" s="9">
        <f t="shared" si="20"/>
        <v>46143</v>
      </c>
      <c r="F77" s="31">
        <f t="shared" si="14"/>
        <v>5.0500000000000007</v>
      </c>
      <c r="G77" s="32">
        <f t="shared" si="15"/>
        <v>4.2083333333333339E-3</v>
      </c>
      <c r="H77" s="11">
        <f t="shared" si="16"/>
        <v>6743.905754783269</v>
      </c>
      <c r="I77" s="11">
        <f t="shared" si="17"/>
        <v>2512.6686678173683</v>
      </c>
      <c r="J77" s="11">
        <f t="shared" si="21"/>
        <v>4231.2370869659007</v>
      </c>
      <c r="K77" s="11">
        <f t="shared" si="22"/>
        <v>592838.54536468582</v>
      </c>
      <c r="L77" s="19">
        <f t="shared" si="18"/>
        <v>6928.090277777771</v>
      </c>
      <c r="M77" s="19">
        <f t="shared" si="19"/>
        <v>2205.8680555555484</v>
      </c>
      <c r="N77" s="19">
        <f t="shared" si="23"/>
        <v>4722.2222222222226</v>
      </c>
      <c r="O77" s="19">
        <f t="shared" si="24"/>
        <v>519444.44444444263</v>
      </c>
      <c r="Q77" s="23">
        <f>SUM($H$8:H77)</f>
        <v>472073.4028348283</v>
      </c>
      <c r="R77" s="23">
        <f>SUM($J$8:J77)</f>
        <v>257161.45463531371</v>
      </c>
      <c r="S77" s="23">
        <f>SUM($I$8:I77)</f>
        <v>214911.94819951509</v>
      </c>
      <c r="T77" s="23">
        <f>SUM($L$8:L77)</f>
        <v>532958.8541666664</v>
      </c>
      <c r="U77" s="23">
        <f>SUM($N$8:N77)</f>
        <v>330555.55555555579</v>
      </c>
      <c r="V77" s="23">
        <f>SUM($M$8:M77)</f>
        <v>202403.29861111086</v>
      </c>
    </row>
    <row r="78" spans="2:22">
      <c r="B78" s="29"/>
      <c r="C78" s="28"/>
      <c r="E78" s="9">
        <f t="shared" si="20"/>
        <v>46174</v>
      </c>
      <c r="F78" s="31">
        <f t="shared" si="14"/>
        <v>5.0500000000000007</v>
      </c>
      <c r="G78" s="32">
        <f t="shared" si="15"/>
        <v>4.2083333333333339E-3</v>
      </c>
      <c r="H78" s="11">
        <f t="shared" si="16"/>
        <v>6743.905754783269</v>
      </c>
      <c r="I78" s="11">
        <f t="shared" si="17"/>
        <v>2494.8622117430532</v>
      </c>
      <c r="J78" s="11">
        <f t="shared" si="21"/>
        <v>4249.0435430402158</v>
      </c>
      <c r="K78" s="11">
        <f t="shared" si="22"/>
        <v>588589.50182164565</v>
      </c>
      <c r="L78" s="19">
        <f t="shared" si="18"/>
        <v>6908.2175925925858</v>
      </c>
      <c r="M78" s="19">
        <f t="shared" si="19"/>
        <v>2185.9953703703632</v>
      </c>
      <c r="N78" s="19">
        <f t="shared" si="23"/>
        <v>4722.2222222222226</v>
      </c>
      <c r="O78" s="19">
        <f t="shared" si="24"/>
        <v>514722.22222222039</v>
      </c>
      <c r="Q78" s="23">
        <f>SUM($H$8:H78)</f>
        <v>478817.30858961155</v>
      </c>
      <c r="R78" s="23">
        <f>SUM($J$8:J78)</f>
        <v>261410.49817835394</v>
      </c>
      <c r="S78" s="23">
        <f>SUM($I$8:I78)</f>
        <v>217406.81041125813</v>
      </c>
      <c r="T78" s="23">
        <f>SUM($L$8:L78)</f>
        <v>539867.07175925898</v>
      </c>
      <c r="U78" s="23">
        <f>SUM($N$8:N78)</f>
        <v>335277.77777777804</v>
      </c>
      <c r="V78" s="23">
        <f>SUM($M$8:M78)</f>
        <v>204589.29398148123</v>
      </c>
    </row>
    <row r="79" spans="2:22">
      <c r="B79" s="29"/>
      <c r="C79" s="28"/>
      <c r="E79" s="9">
        <f t="shared" si="20"/>
        <v>46204</v>
      </c>
      <c r="F79" s="31">
        <f t="shared" si="14"/>
        <v>5.0500000000000007</v>
      </c>
      <c r="G79" s="32">
        <f t="shared" si="15"/>
        <v>4.2083333333333339E-3</v>
      </c>
      <c r="H79" s="11">
        <f t="shared" si="16"/>
        <v>6743.905754783269</v>
      </c>
      <c r="I79" s="11">
        <f t="shared" si="17"/>
        <v>2476.9808201660926</v>
      </c>
      <c r="J79" s="11">
        <f t="shared" si="21"/>
        <v>4266.9249346171764</v>
      </c>
      <c r="K79" s="11">
        <f t="shared" si="22"/>
        <v>584322.57688702852</v>
      </c>
      <c r="L79" s="19">
        <f t="shared" si="18"/>
        <v>6888.3449074074006</v>
      </c>
      <c r="M79" s="19">
        <f t="shared" si="19"/>
        <v>2166.1226851851779</v>
      </c>
      <c r="N79" s="19">
        <f t="shared" si="23"/>
        <v>4722.2222222222226</v>
      </c>
      <c r="O79" s="19">
        <f t="shared" si="24"/>
        <v>509999.99999999814</v>
      </c>
      <c r="Q79" s="23">
        <f>SUM($H$8:H79)</f>
        <v>485561.2143443948</v>
      </c>
      <c r="R79" s="23">
        <f>SUM($J$8:J79)</f>
        <v>265677.42311297113</v>
      </c>
      <c r="S79" s="23">
        <f>SUM($I$8:I79)</f>
        <v>219883.79123142423</v>
      </c>
      <c r="T79" s="23">
        <f>SUM($L$8:L79)</f>
        <v>546755.4166666664</v>
      </c>
      <c r="U79" s="23">
        <f>SUM($N$8:N79)</f>
        <v>340000.00000000029</v>
      </c>
      <c r="V79" s="23">
        <f>SUM($M$8:M79)</f>
        <v>206755.4166666664</v>
      </c>
    </row>
    <row r="80" spans="2:22">
      <c r="B80" s="29"/>
      <c r="C80" s="28"/>
      <c r="E80" s="9">
        <f t="shared" si="20"/>
        <v>46235</v>
      </c>
      <c r="F80" s="31">
        <f t="shared" si="14"/>
        <v>5.0500000000000007</v>
      </c>
      <c r="G80" s="32">
        <f t="shared" si="15"/>
        <v>4.2083333333333339E-3</v>
      </c>
      <c r="H80" s="11">
        <f t="shared" si="16"/>
        <v>6743.905754783269</v>
      </c>
      <c r="I80" s="11">
        <f t="shared" si="17"/>
        <v>2459.024177732912</v>
      </c>
      <c r="J80" s="11">
        <f t="shared" si="21"/>
        <v>4284.881577050357</v>
      </c>
      <c r="K80" s="11">
        <f t="shared" si="22"/>
        <v>580037.69530997821</v>
      </c>
      <c r="L80" s="19">
        <f t="shared" si="18"/>
        <v>6868.4722222222154</v>
      </c>
      <c r="M80" s="19">
        <f t="shared" si="19"/>
        <v>2146.2499999999923</v>
      </c>
      <c r="N80" s="19">
        <f t="shared" si="23"/>
        <v>4722.2222222222226</v>
      </c>
      <c r="O80" s="19">
        <f t="shared" si="24"/>
        <v>505277.77777777589</v>
      </c>
      <c r="Q80" s="23">
        <f>SUM($H$8:H80)</f>
        <v>492305.12009917805</v>
      </c>
      <c r="R80" s="23">
        <f>SUM($J$8:J80)</f>
        <v>269962.3046900215</v>
      </c>
      <c r="S80" s="23">
        <f>SUM($I$8:I80)</f>
        <v>222342.81540915713</v>
      </c>
      <c r="T80" s="23">
        <f>SUM($L$8:L80)</f>
        <v>553623.88888888864</v>
      </c>
      <c r="U80" s="23">
        <f>SUM($N$8:N80)</f>
        <v>344722.22222222254</v>
      </c>
      <c r="V80" s="23">
        <f>SUM($M$8:M80)</f>
        <v>208901.6666666664</v>
      </c>
    </row>
    <row r="81" spans="2:22">
      <c r="B81" s="29"/>
      <c r="C81" s="28"/>
      <c r="E81" s="9">
        <f t="shared" si="20"/>
        <v>46266</v>
      </c>
      <c r="F81" s="31">
        <f t="shared" si="14"/>
        <v>5.0500000000000007</v>
      </c>
      <c r="G81" s="32">
        <f t="shared" si="15"/>
        <v>4.2083333333333339E-3</v>
      </c>
      <c r="H81" s="11">
        <f t="shared" si="16"/>
        <v>6743.905754783269</v>
      </c>
      <c r="I81" s="11">
        <f t="shared" si="17"/>
        <v>2440.9919677628254</v>
      </c>
      <c r="J81" s="11">
        <f t="shared" si="21"/>
        <v>4302.9137870204431</v>
      </c>
      <c r="K81" s="11">
        <f t="shared" si="22"/>
        <v>575734.78152295772</v>
      </c>
      <c r="L81" s="19">
        <f t="shared" si="18"/>
        <v>6848.5995370370292</v>
      </c>
      <c r="M81" s="19">
        <f t="shared" si="19"/>
        <v>2126.3773148148071</v>
      </c>
      <c r="N81" s="19">
        <f t="shared" si="23"/>
        <v>4722.2222222222226</v>
      </c>
      <c r="O81" s="19">
        <f t="shared" si="24"/>
        <v>500555.55555555364</v>
      </c>
      <c r="Q81" s="23">
        <f>SUM($H$8:H81)</f>
        <v>499049.0258539613</v>
      </c>
      <c r="R81" s="23">
        <f>SUM($J$8:J81)</f>
        <v>274265.21847704193</v>
      </c>
      <c r="S81" s="23">
        <f>SUM($I$8:I81)</f>
        <v>224783.80737691995</v>
      </c>
      <c r="T81" s="23">
        <f>SUM($L$8:L81)</f>
        <v>560472.48842592572</v>
      </c>
      <c r="U81" s="23">
        <f>SUM($N$8:N81)</f>
        <v>349444.44444444479</v>
      </c>
      <c r="V81" s="23">
        <f>SUM($M$8:M81)</f>
        <v>211028.0439814812</v>
      </c>
    </row>
    <row r="82" spans="2:22">
      <c r="B82" s="29"/>
      <c r="C82" s="28"/>
      <c r="E82" s="9">
        <f t="shared" si="20"/>
        <v>46296</v>
      </c>
      <c r="F82" s="31">
        <f t="shared" si="14"/>
        <v>5.0500000000000007</v>
      </c>
      <c r="G82" s="32">
        <f t="shared" si="15"/>
        <v>4.2083333333333339E-3</v>
      </c>
      <c r="H82" s="11">
        <f t="shared" si="16"/>
        <v>6743.905754783269</v>
      </c>
      <c r="I82" s="11">
        <f t="shared" si="17"/>
        <v>2422.8838722424475</v>
      </c>
      <c r="J82" s="11">
        <f t="shared" si="21"/>
        <v>4321.021882540821</v>
      </c>
      <c r="K82" s="11">
        <f t="shared" si="22"/>
        <v>571413.75964041695</v>
      </c>
      <c r="L82" s="19">
        <f t="shared" si="18"/>
        <v>6828.7268518518449</v>
      </c>
      <c r="M82" s="19">
        <f t="shared" si="19"/>
        <v>2106.5046296296218</v>
      </c>
      <c r="N82" s="19">
        <f t="shared" si="23"/>
        <v>4722.2222222222226</v>
      </c>
      <c r="O82" s="19">
        <f t="shared" si="24"/>
        <v>495833.33333333139</v>
      </c>
      <c r="Q82" s="23">
        <f>SUM($H$8:H82)</f>
        <v>505792.93160874455</v>
      </c>
      <c r="R82" s="23">
        <f>SUM($J$8:J82)</f>
        <v>278586.24035958276</v>
      </c>
      <c r="S82" s="23">
        <f>SUM($I$8:I82)</f>
        <v>227206.6912491624</v>
      </c>
      <c r="T82" s="23">
        <f>SUM($L$8:L82)</f>
        <v>567301.21527777752</v>
      </c>
      <c r="U82" s="23">
        <f>SUM($N$8:N82)</f>
        <v>354166.66666666704</v>
      </c>
      <c r="V82" s="23">
        <f>SUM($M$8:M82)</f>
        <v>213134.54861111083</v>
      </c>
    </row>
    <row r="83" spans="2:22">
      <c r="B83" s="29"/>
      <c r="C83" s="28"/>
      <c r="E83" s="9">
        <f t="shared" si="20"/>
        <v>46327</v>
      </c>
      <c r="F83" s="31">
        <f t="shared" si="14"/>
        <v>5.0500000000000007</v>
      </c>
      <c r="G83" s="32">
        <f t="shared" si="15"/>
        <v>4.2083333333333339E-3</v>
      </c>
      <c r="H83" s="11">
        <f t="shared" si="16"/>
        <v>6743.905754783269</v>
      </c>
      <c r="I83" s="11">
        <f t="shared" si="17"/>
        <v>2404.6995718200883</v>
      </c>
      <c r="J83" s="11">
        <f t="shared" si="21"/>
        <v>4339.2061829631803</v>
      </c>
      <c r="K83" s="11">
        <f t="shared" si="22"/>
        <v>567074.55345745373</v>
      </c>
      <c r="L83" s="19">
        <f t="shared" si="18"/>
        <v>6808.8541666666588</v>
      </c>
      <c r="M83" s="19">
        <f t="shared" si="19"/>
        <v>2086.6319444444366</v>
      </c>
      <c r="N83" s="19">
        <f t="shared" si="23"/>
        <v>4722.2222222222226</v>
      </c>
      <c r="O83" s="19">
        <f t="shared" si="24"/>
        <v>491111.11111110914</v>
      </c>
      <c r="Q83" s="23">
        <f>SUM($H$8:H83)</f>
        <v>512536.8373635278</v>
      </c>
      <c r="R83" s="23">
        <f>SUM($J$8:J83)</f>
        <v>282925.44654254592</v>
      </c>
      <c r="S83" s="23">
        <f>SUM($I$8:I83)</f>
        <v>229611.39082098249</v>
      </c>
      <c r="T83" s="23">
        <f>SUM($L$8:L83)</f>
        <v>574110.06944444415</v>
      </c>
      <c r="U83" s="23">
        <f>SUM($N$8:N83)</f>
        <v>358888.88888888928</v>
      </c>
      <c r="V83" s="23">
        <f>SUM($M$8:M83)</f>
        <v>215221.18055555527</v>
      </c>
    </row>
    <row r="84" spans="2:22">
      <c r="B84" s="29"/>
      <c r="C84" s="28"/>
      <c r="E84" s="9">
        <f t="shared" si="20"/>
        <v>46357</v>
      </c>
      <c r="F84" s="31">
        <f t="shared" si="14"/>
        <v>5.0500000000000007</v>
      </c>
      <c r="G84" s="32">
        <f t="shared" si="15"/>
        <v>4.2083333333333339E-3</v>
      </c>
      <c r="H84" s="11">
        <f t="shared" si="16"/>
        <v>6743.905754783269</v>
      </c>
      <c r="I84" s="11">
        <f t="shared" si="17"/>
        <v>2386.4387458001179</v>
      </c>
      <c r="J84" s="11">
        <f t="shared" si="21"/>
        <v>4357.4670089831507</v>
      </c>
      <c r="K84" s="11">
        <f t="shared" si="22"/>
        <v>562717.0864484706</v>
      </c>
      <c r="L84" s="19">
        <f t="shared" si="18"/>
        <v>6788.9814814814745</v>
      </c>
      <c r="M84" s="19">
        <f t="shared" si="19"/>
        <v>2066.7592592592514</v>
      </c>
      <c r="N84" s="19">
        <f t="shared" si="23"/>
        <v>4722.2222222222226</v>
      </c>
      <c r="O84" s="19">
        <f t="shared" si="24"/>
        <v>486388.8888888869</v>
      </c>
      <c r="Q84" s="23">
        <f>SUM($H$8:H84)</f>
        <v>519280.74311831105</v>
      </c>
      <c r="R84" s="23">
        <f>SUM($J$8:J84)</f>
        <v>287282.91355152905</v>
      </c>
      <c r="S84" s="23">
        <f>SUM($I$8:I84)</f>
        <v>231997.8295667826</v>
      </c>
      <c r="T84" s="23">
        <f>SUM($L$8:L84)</f>
        <v>580899.05092592561</v>
      </c>
      <c r="U84" s="23">
        <f>SUM($N$8:N84)</f>
        <v>363611.11111111153</v>
      </c>
      <c r="V84" s="23">
        <f>SUM($M$8:M84)</f>
        <v>217287.93981481451</v>
      </c>
    </row>
    <row r="85" spans="2:22">
      <c r="B85" s="29"/>
      <c r="C85" s="28"/>
      <c r="E85" s="9">
        <f t="shared" si="20"/>
        <v>46388</v>
      </c>
      <c r="F85" s="31">
        <f t="shared" si="14"/>
        <v>5.0500000000000007</v>
      </c>
      <c r="G85" s="32">
        <f t="shared" si="15"/>
        <v>4.2083333333333339E-3</v>
      </c>
      <c r="H85" s="11">
        <f t="shared" si="16"/>
        <v>6743.905754783269</v>
      </c>
      <c r="I85" s="11">
        <f t="shared" si="17"/>
        <v>2368.1010721373141</v>
      </c>
      <c r="J85" s="11">
        <f t="shared" si="21"/>
        <v>4375.8046826459549</v>
      </c>
      <c r="K85" s="11">
        <f t="shared" si="22"/>
        <v>558341.28176582465</v>
      </c>
      <c r="L85" s="19">
        <f t="shared" si="18"/>
        <v>6769.1087962962883</v>
      </c>
      <c r="M85" s="19">
        <f t="shared" si="19"/>
        <v>2046.8865740740659</v>
      </c>
      <c r="N85" s="19">
        <f t="shared" si="23"/>
        <v>4722.2222222222226</v>
      </c>
      <c r="O85" s="19">
        <f t="shared" si="24"/>
        <v>481666.66666666465</v>
      </c>
      <c r="Q85" s="23">
        <f>SUM($H$8:H85)</f>
        <v>526024.64887309435</v>
      </c>
      <c r="R85" s="23">
        <f>SUM($J$8:J85)</f>
        <v>291658.718234175</v>
      </c>
      <c r="S85" s="23">
        <f>SUM($I$8:I85)</f>
        <v>234365.9306389199</v>
      </c>
      <c r="T85" s="23">
        <f>SUM($L$8:L85)</f>
        <v>587668.1597222219</v>
      </c>
      <c r="U85" s="23">
        <f>SUM($N$8:N85)</f>
        <v>368333.33333333378</v>
      </c>
      <c r="V85" s="23">
        <f>SUM($M$8:M85)</f>
        <v>219334.82638888858</v>
      </c>
    </row>
    <row r="86" spans="2:22">
      <c r="B86" s="29"/>
      <c r="C86" s="28"/>
      <c r="E86" s="9">
        <f t="shared" si="20"/>
        <v>46419</v>
      </c>
      <c r="F86" s="31">
        <f t="shared" si="14"/>
        <v>5.0500000000000007</v>
      </c>
      <c r="G86" s="32">
        <f t="shared" si="15"/>
        <v>4.2083333333333339E-3</v>
      </c>
      <c r="H86" s="11">
        <f t="shared" si="16"/>
        <v>6743.905754783269</v>
      </c>
      <c r="I86" s="11">
        <f t="shared" si="17"/>
        <v>2349.6862274311788</v>
      </c>
      <c r="J86" s="11">
        <f t="shared" si="21"/>
        <v>4394.2195273520902</v>
      </c>
      <c r="K86" s="11">
        <f t="shared" si="22"/>
        <v>553947.06223847251</v>
      </c>
      <c r="L86" s="19">
        <f t="shared" si="18"/>
        <v>6749.2361111111031</v>
      </c>
      <c r="M86" s="19">
        <f t="shared" si="19"/>
        <v>2027.0138888888807</v>
      </c>
      <c r="N86" s="19">
        <f t="shared" si="23"/>
        <v>4722.2222222222226</v>
      </c>
      <c r="O86" s="19">
        <f t="shared" si="24"/>
        <v>476944.4444444424</v>
      </c>
      <c r="Q86" s="23">
        <f>SUM($H$8:H86)</f>
        <v>532768.55462787766</v>
      </c>
      <c r="R86" s="23">
        <f>SUM($J$8:J86)</f>
        <v>296052.93776152708</v>
      </c>
      <c r="S86" s="23">
        <f>SUM($I$8:I86)</f>
        <v>236715.61686635108</v>
      </c>
      <c r="T86" s="23">
        <f>SUM($L$8:L86)</f>
        <v>594417.39583333302</v>
      </c>
      <c r="U86" s="23">
        <f>SUM($N$8:N86)</f>
        <v>373055.55555555603</v>
      </c>
      <c r="V86" s="23">
        <f>SUM($M$8:M86)</f>
        <v>221361.84027777746</v>
      </c>
    </row>
    <row r="87" spans="2:22">
      <c r="B87" s="29"/>
      <c r="C87" s="28"/>
      <c r="E87" s="9">
        <f t="shared" si="20"/>
        <v>46447</v>
      </c>
      <c r="F87" s="31">
        <f t="shared" si="14"/>
        <v>5.0500000000000007</v>
      </c>
      <c r="G87" s="32">
        <f t="shared" si="15"/>
        <v>4.2083333333333339E-3</v>
      </c>
      <c r="H87" s="11">
        <f t="shared" si="16"/>
        <v>6743.905754783269</v>
      </c>
      <c r="I87" s="11">
        <f t="shared" si="17"/>
        <v>2331.1938869202386</v>
      </c>
      <c r="J87" s="11">
        <f t="shared" si="21"/>
        <v>4412.7118678630304</v>
      </c>
      <c r="K87" s="11">
        <f t="shared" si="22"/>
        <v>549534.35037060943</v>
      </c>
      <c r="L87" s="19">
        <f t="shared" si="18"/>
        <v>6729.3634259259179</v>
      </c>
      <c r="M87" s="19">
        <f t="shared" si="19"/>
        <v>2007.1412037036953</v>
      </c>
      <c r="N87" s="19">
        <f t="shared" si="23"/>
        <v>4722.2222222222226</v>
      </c>
      <c r="O87" s="19">
        <f t="shared" si="24"/>
        <v>472222.22222222015</v>
      </c>
      <c r="Q87" s="23">
        <f>SUM($H$8:H87)</f>
        <v>539512.46038266097</v>
      </c>
      <c r="R87" s="23">
        <f>SUM($J$8:J87)</f>
        <v>300465.6496293901</v>
      </c>
      <c r="S87" s="23">
        <f>SUM($I$8:I87)</f>
        <v>239046.8107532713</v>
      </c>
      <c r="T87" s="23">
        <f>SUM($L$8:L87)</f>
        <v>601146.75925925898</v>
      </c>
      <c r="U87" s="23">
        <f>SUM($N$8:N87)</f>
        <v>377777.77777777828</v>
      </c>
      <c r="V87" s="23">
        <f>SUM($M$8:M87)</f>
        <v>223368.98148148117</v>
      </c>
    </row>
    <row r="88" spans="2:22">
      <c r="B88" s="29"/>
      <c r="C88" s="28"/>
      <c r="E88" s="9">
        <f t="shared" si="20"/>
        <v>46478</v>
      </c>
      <c r="F88" s="31">
        <f t="shared" si="14"/>
        <v>5.0500000000000007</v>
      </c>
      <c r="G88" s="32">
        <f t="shared" si="15"/>
        <v>4.2083333333333339E-3</v>
      </c>
      <c r="H88" s="11">
        <f t="shared" si="16"/>
        <v>6743.905754783269</v>
      </c>
      <c r="I88" s="11">
        <f t="shared" si="17"/>
        <v>2312.6237244763151</v>
      </c>
      <c r="J88" s="11">
        <f t="shared" si="21"/>
        <v>4431.2820303069539</v>
      </c>
      <c r="K88" s="11">
        <f t="shared" si="22"/>
        <v>545103.06834030244</v>
      </c>
      <c r="L88" s="19">
        <f t="shared" si="18"/>
        <v>6709.4907407407327</v>
      </c>
      <c r="M88" s="19">
        <f t="shared" si="19"/>
        <v>1987.2685185185101</v>
      </c>
      <c r="N88" s="19">
        <f t="shared" si="23"/>
        <v>4722.2222222222226</v>
      </c>
      <c r="O88" s="19">
        <f t="shared" si="24"/>
        <v>467499.9999999979</v>
      </c>
      <c r="Q88" s="23">
        <f>SUM($H$8:H88)</f>
        <v>546256.36613744427</v>
      </c>
      <c r="R88" s="23">
        <f>SUM($J$8:J88)</f>
        <v>304896.93165969703</v>
      </c>
      <c r="S88" s="23">
        <f>SUM($I$8:I88)</f>
        <v>241359.43447774762</v>
      </c>
      <c r="T88" s="23">
        <f>SUM($L$8:L88)</f>
        <v>607856.24999999977</v>
      </c>
      <c r="U88" s="23">
        <f>SUM($N$8:N88)</f>
        <v>382500.00000000052</v>
      </c>
      <c r="V88" s="23">
        <f>SUM($M$8:M88)</f>
        <v>225356.24999999968</v>
      </c>
    </row>
    <row r="89" spans="2:22">
      <c r="B89" s="29"/>
      <c r="C89" s="28"/>
      <c r="E89" s="9">
        <f t="shared" si="20"/>
        <v>46508</v>
      </c>
      <c r="F89" s="31">
        <f t="shared" si="14"/>
        <v>5.0500000000000007</v>
      </c>
      <c r="G89" s="32">
        <f t="shared" si="15"/>
        <v>4.2083333333333339E-3</v>
      </c>
      <c r="H89" s="11">
        <f t="shared" si="16"/>
        <v>6743.905754783269</v>
      </c>
      <c r="I89" s="11">
        <f t="shared" si="17"/>
        <v>2293.9754125987729</v>
      </c>
      <c r="J89" s="11">
        <f t="shared" si="21"/>
        <v>4449.9303421844961</v>
      </c>
      <c r="K89" s="11">
        <f t="shared" si="22"/>
        <v>540653.13799811795</v>
      </c>
      <c r="L89" s="19">
        <f t="shared" si="18"/>
        <v>6689.6180555555475</v>
      </c>
      <c r="M89" s="19">
        <f t="shared" si="19"/>
        <v>1967.3958333333248</v>
      </c>
      <c r="N89" s="19">
        <f t="shared" si="23"/>
        <v>4722.2222222222226</v>
      </c>
      <c r="O89" s="19">
        <f t="shared" si="24"/>
        <v>462777.77777777566</v>
      </c>
      <c r="Q89" s="23">
        <f>SUM($H$8:H89)</f>
        <v>553000.27189222758</v>
      </c>
      <c r="R89" s="23">
        <f>SUM($J$8:J89)</f>
        <v>309346.86200188153</v>
      </c>
      <c r="S89" s="23">
        <f>SUM($I$8:I89)</f>
        <v>243653.4098903464</v>
      </c>
      <c r="T89" s="23">
        <f>SUM($L$8:L89)</f>
        <v>614545.86805555527</v>
      </c>
      <c r="U89" s="23">
        <f>SUM($N$8:N89)</f>
        <v>387222.22222222277</v>
      </c>
      <c r="V89" s="23">
        <f>SUM($M$8:M89)</f>
        <v>227323.64583333299</v>
      </c>
    </row>
    <row r="90" spans="2:22">
      <c r="B90" s="29"/>
      <c r="C90" s="28"/>
      <c r="E90" s="9">
        <f t="shared" si="20"/>
        <v>46539</v>
      </c>
      <c r="F90" s="31">
        <f t="shared" si="14"/>
        <v>5.0500000000000007</v>
      </c>
      <c r="G90" s="32">
        <f t="shared" si="15"/>
        <v>4.2083333333333339E-3</v>
      </c>
      <c r="H90" s="11">
        <f t="shared" si="16"/>
        <v>6743.905754783269</v>
      </c>
      <c r="I90" s="11">
        <f t="shared" si="17"/>
        <v>2275.2486224087465</v>
      </c>
      <c r="J90" s="11">
        <f t="shared" si="21"/>
        <v>4468.6571323745229</v>
      </c>
      <c r="K90" s="11">
        <f t="shared" si="22"/>
        <v>536184.48086574348</v>
      </c>
      <c r="L90" s="19">
        <f t="shared" si="18"/>
        <v>6669.7453703703623</v>
      </c>
      <c r="M90" s="19">
        <f t="shared" si="19"/>
        <v>1947.5231481481394</v>
      </c>
      <c r="N90" s="19">
        <f t="shared" si="23"/>
        <v>4722.2222222222226</v>
      </c>
      <c r="O90" s="19">
        <f t="shared" si="24"/>
        <v>458055.55555555341</v>
      </c>
      <c r="Q90" s="23">
        <f>SUM($H$8:H90)</f>
        <v>559744.17764701089</v>
      </c>
      <c r="R90" s="23">
        <f>SUM($J$8:J90)</f>
        <v>313815.51913425606</v>
      </c>
      <c r="S90" s="23">
        <f>SUM($I$8:I90)</f>
        <v>245928.65851275515</v>
      </c>
      <c r="T90" s="23">
        <f>SUM($L$8:L90)</f>
        <v>621215.61342592561</v>
      </c>
      <c r="U90" s="23">
        <f>SUM($N$8:N90)</f>
        <v>391944.44444444502</v>
      </c>
      <c r="V90" s="23">
        <f>SUM($M$8:M90)</f>
        <v>229271.16898148114</v>
      </c>
    </row>
    <row r="91" spans="2:22">
      <c r="B91" s="29"/>
      <c r="C91" s="28"/>
      <c r="E91" s="9">
        <f t="shared" si="20"/>
        <v>46569</v>
      </c>
      <c r="F91" s="31">
        <f t="shared" si="14"/>
        <v>5.0500000000000007</v>
      </c>
      <c r="G91" s="32">
        <f t="shared" si="15"/>
        <v>4.2083333333333339E-3</v>
      </c>
      <c r="H91" s="11">
        <f t="shared" si="16"/>
        <v>6743.905754783269</v>
      </c>
      <c r="I91" s="11">
        <f t="shared" si="17"/>
        <v>2256.4430236433373</v>
      </c>
      <c r="J91" s="11">
        <f t="shared" si="21"/>
        <v>4487.4627311399317</v>
      </c>
      <c r="K91" s="11">
        <f t="shared" si="22"/>
        <v>531697.01813460351</v>
      </c>
      <c r="L91" s="19">
        <f t="shared" si="18"/>
        <v>6649.872685185177</v>
      </c>
      <c r="M91" s="19">
        <f t="shared" si="19"/>
        <v>1927.6504629629542</v>
      </c>
      <c r="N91" s="19">
        <f t="shared" si="23"/>
        <v>4722.2222222222226</v>
      </c>
      <c r="O91" s="19">
        <f t="shared" si="24"/>
        <v>453333.33333333116</v>
      </c>
      <c r="Q91" s="23">
        <f>SUM($H$8:H91)</f>
        <v>566488.0834017942</v>
      </c>
      <c r="R91" s="23">
        <f>SUM($J$8:J91)</f>
        <v>318302.98186539597</v>
      </c>
      <c r="S91" s="23">
        <f>SUM($I$8:I91)</f>
        <v>248185.10153639849</v>
      </c>
      <c r="T91" s="23">
        <f>SUM($L$8:L91)</f>
        <v>627865.48611111077</v>
      </c>
      <c r="U91" s="23">
        <f>SUM($N$8:N91)</f>
        <v>396666.66666666727</v>
      </c>
      <c r="V91" s="23">
        <f>SUM($M$8:M91)</f>
        <v>231198.81944444409</v>
      </c>
    </row>
    <row r="92" spans="2:22">
      <c r="B92" s="29"/>
      <c r="C92" s="28"/>
      <c r="E92" s="9">
        <f t="shared" si="20"/>
        <v>46600</v>
      </c>
      <c r="F92" s="31">
        <f t="shared" si="14"/>
        <v>5.0500000000000007</v>
      </c>
      <c r="G92" s="32">
        <f t="shared" si="15"/>
        <v>4.2083333333333339E-3</v>
      </c>
      <c r="H92" s="11">
        <f t="shared" si="16"/>
        <v>6743.905754783269</v>
      </c>
      <c r="I92" s="11">
        <f t="shared" si="17"/>
        <v>2237.55828464979</v>
      </c>
      <c r="J92" s="11">
        <f t="shared" si="21"/>
        <v>4506.347470133479</v>
      </c>
      <c r="K92" s="11">
        <f t="shared" si="22"/>
        <v>527190.67066447006</v>
      </c>
      <c r="L92" s="19">
        <f t="shared" si="18"/>
        <v>6629.9999999999918</v>
      </c>
      <c r="M92" s="19">
        <f t="shared" si="19"/>
        <v>1907.777777777769</v>
      </c>
      <c r="N92" s="19">
        <f t="shared" si="23"/>
        <v>4722.2222222222226</v>
      </c>
      <c r="O92" s="19">
        <f t="shared" si="24"/>
        <v>448611.11111110891</v>
      </c>
      <c r="Q92" s="23">
        <f>SUM($H$8:H92)</f>
        <v>573231.9891565775</v>
      </c>
      <c r="R92" s="23">
        <f>SUM($J$8:J92)</f>
        <v>322809.32933552947</v>
      </c>
      <c r="S92" s="23">
        <f>SUM($I$8:I92)</f>
        <v>250422.65982104829</v>
      </c>
      <c r="T92" s="23">
        <f>SUM($L$8:L92)</f>
        <v>634495.48611111077</v>
      </c>
      <c r="U92" s="23">
        <f>SUM($N$8:N92)</f>
        <v>401388.88888888952</v>
      </c>
      <c r="V92" s="23">
        <f>SUM($M$8:M92)</f>
        <v>233106.59722222187</v>
      </c>
    </row>
    <row r="93" spans="2:22">
      <c r="B93" s="29"/>
      <c r="C93" s="28"/>
      <c r="E93" s="9">
        <f t="shared" si="20"/>
        <v>46631</v>
      </c>
      <c r="F93" s="31">
        <f t="shared" si="14"/>
        <v>5.0500000000000007</v>
      </c>
      <c r="G93" s="32">
        <f t="shared" si="15"/>
        <v>4.2083333333333339E-3</v>
      </c>
      <c r="H93" s="11">
        <f t="shared" si="16"/>
        <v>6743.905754783269</v>
      </c>
      <c r="I93" s="11">
        <f t="shared" si="17"/>
        <v>2218.5940723796452</v>
      </c>
      <c r="J93" s="11">
        <f t="shared" si="21"/>
        <v>4525.3116824036242</v>
      </c>
      <c r="K93" s="11">
        <f t="shared" si="22"/>
        <v>522665.35898206645</v>
      </c>
      <c r="L93" s="19">
        <f t="shared" si="18"/>
        <v>6610.1273148148066</v>
      </c>
      <c r="M93" s="19">
        <f t="shared" si="19"/>
        <v>1887.9050925925835</v>
      </c>
      <c r="N93" s="19">
        <f t="shared" si="23"/>
        <v>4722.2222222222226</v>
      </c>
      <c r="O93" s="19">
        <f t="shared" si="24"/>
        <v>443888.88888888666</v>
      </c>
      <c r="Q93" s="23">
        <f>SUM($H$8:H93)</f>
        <v>579975.89491136081</v>
      </c>
      <c r="R93" s="23">
        <f>SUM($J$8:J93)</f>
        <v>327334.64101793309</v>
      </c>
      <c r="S93" s="23">
        <f>SUM($I$8:I93)</f>
        <v>252641.25389342793</v>
      </c>
      <c r="T93" s="23">
        <f>SUM($L$8:L93)</f>
        <v>641105.61342592561</v>
      </c>
      <c r="U93" s="23">
        <f>SUM($N$8:N93)</f>
        <v>406111.11111111176</v>
      </c>
      <c r="V93" s="23">
        <f>SUM($M$8:M93)</f>
        <v>234994.50231481445</v>
      </c>
    </row>
    <row r="94" spans="2:22">
      <c r="B94" s="29"/>
      <c r="C94" s="28"/>
      <c r="E94" s="9">
        <f t="shared" si="20"/>
        <v>46661</v>
      </c>
      <c r="F94" s="31">
        <f t="shared" si="14"/>
        <v>5.0500000000000007</v>
      </c>
      <c r="G94" s="32">
        <f t="shared" si="15"/>
        <v>4.2083333333333339E-3</v>
      </c>
      <c r="H94" s="11">
        <f t="shared" si="16"/>
        <v>6743.905754783269</v>
      </c>
      <c r="I94" s="11">
        <f t="shared" si="17"/>
        <v>2199.5500523828632</v>
      </c>
      <c r="J94" s="11">
        <f t="shared" si="21"/>
        <v>4544.3557024004058</v>
      </c>
      <c r="K94" s="11">
        <f t="shared" si="22"/>
        <v>518121.00327966607</v>
      </c>
      <c r="L94" s="19">
        <f t="shared" si="18"/>
        <v>6590.2546296296205</v>
      </c>
      <c r="M94" s="19">
        <f t="shared" si="19"/>
        <v>1868.0324074073983</v>
      </c>
      <c r="N94" s="19">
        <f t="shared" si="23"/>
        <v>4722.2222222222226</v>
      </c>
      <c r="O94" s="19">
        <f t="shared" si="24"/>
        <v>439166.66666666442</v>
      </c>
      <c r="Q94" s="23">
        <f>SUM($H$8:H94)</f>
        <v>586719.80066614412</v>
      </c>
      <c r="R94" s="23">
        <f>SUM($J$8:J94)</f>
        <v>331878.99672033347</v>
      </c>
      <c r="S94" s="23">
        <f>SUM($I$8:I94)</f>
        <v>254840.8039458108</v>
      </c>
      <c r="T94" s="23">
        <f>SUM($L$8:L94)</f>
        <v>647695.86805555527</v>
      </c>
      <c r="U94" s="23">
        <f>SUM($N$8:N94)</f>
        <v>410833.33333333401</v>
      </c>
      <c r="V94" s="23">
        <f>SUM($M$8:M94)</f>
        <v>236862.53472222184</v>
      </c>
    </row>
    <row r="95" spans="2:22">
      <c r="B95" s="29"/>
      <c r="C95" s="28"/>
      <c r="E95" s="9">
        <f t="shared" si="20"/>
        <v>46692</v>
      </c>
      <c r="F95" s="31">
        <f t="shared" si="14"/>
        <v>5.0500000000000007</v>
      </c>
      <c r="G95" s="32">
        <f t="shared" si="15"/>
        <v>4.2083333333333339E-3</v>
      </c>
      <c r="H95" s="11">
        <f t="shared" si="16"/>
        <v>6743.905754783269</v>
      </c>
      <c r="I95" s="11">
        <f t="shared" si="17"/>
        <v>2180.4258888019285</v>
      </c>
      <c r="J95" s="11">
        <f t="shared" si="21"/>
        <v>4563.4798659813405</v>
      </c>
      <c r="K95" s="11">
        <f t="shared" si="22"/>
        <v>513557.52341368474</v>
      </c>
      <c r="L95" s="19">
        <f t="shared" si="18"/>
        <v>6570.3819444444362</v>
      </c>
      <c r="M95" s="19">
        <f t="shared" si="19"/>
        <v>1848.1597222222131</v>
      </c>
      <c r="N95" s="19">
        <f t="shared" si="23"/>
        <v>4722.2222222222226</v>
      </c>
      <c r="O95" s="19">
        <f t="shared" si="24"/>
        <v>434444.44444444217</v>
      </c>
      <c r="Q95" s="23">
        <f>SUM($H$8:H95)</f>
        <v>593463.70642092742</v>
      </c>
      <c r="R95" s="23">
        <f>SUM($J$8:J95)</f>
        <v>336442.47658631479</v>
      </c>
      <c r="S95" s="23">
        <f>SUM($I$8:I95)</f>
        <v>257021.22983461272</v>
      </c>
      <c r="T95" s="23">
        <f>SUM($L$8:L95)</f>
        <v>654266.24999999965</v>
      </c>
      <c r="U95" s="23">
        <f>SUM($N$8:N95)</f>
        <v>415555.55555555626</v>
      </c>
      <c r="V95" s="23">
        <f>SUM($M$8:M95)</f>
        <v>238710.69444444406</v>
      </c>
    </row>
    <row r="96" spans="2:22">
      <c r="B96" s="29"/>
      <c r="C96" s="28"/>
      <c r="E96" s="9">
        <f t="shared" si="20"/>
        <v>46722</v>
      </c>
      <c r="F96" s="31">
        <f t="shared" si="14"/>
        <v>5.0500000000000007</v>
      </c>
      <c r="G96" s="32">
        <f t="shared" si="15"/>
        <v>4.2083333333333339E-3</v>
      </c>
      <c r="H96" s="11">
        <f t="shared" si="16"/>
        <v>6743.905754783269</v>
      </c>
      <c r="I96" s="11">
        <f t="shared" si="17"/>
        <v>2161.2212443659237</v>
      </c>
      <c r="J96" s="11">
        <f t="shared" si="21"/>
        <v>4582.6845104173453</v>
      </c>
      <c r="K96" s="11">
        <f t="shared" si="22"/>
        <v>508974.8389032674</v>
      </c>
      <c r="L96" s="19">
        <f t="shared" si="18"/>
        <v>6550.50925925925</v>
      </c>
      <c r="M96" s="19">
        <f t="shared" si="19"/>
        <v>1828.2870370370276</v>
      </c>
      <c r="N96" s="19">
        <f t="shared" si="23"/>
        <v>4722.2222222222226</v>
      </c>
      <c r="O96" s="19">
        <f t="shared" si="24"/>
        <v>429722.22222221992</v>
      </c>
      <c r="Q96" s="23">
        <f>SUM($H$8:H96)</f>
        <v>600207.61217571073</v>
      </c>
      <c r="R96" s="23">
        <f>SUM($J$8:J96)</f>
        <v>341025.16109673213</v>
      </c>
      <c r="S96" s="23">
        <f>SUM($I$8:I96)</f>
        <v>259182.45107897866</v>
      </c>
      <c r="T96" s="23">
        <f>SUM($L$8:L96)</f>
        <v>660816.75925925886</v>
      </c>
      <c r="U96" s="23">
        <f>SUM($N$8:N96)</f>
        <v>420277.77777777851</v>
      </c>
      <c r="V96" s="23">
        <f>SUM($M$8:M96)</f>
        <v>240538.98148148108</v>
      </c>
    </row>
    <row r="97" spans="2:22">
      <c r="B97" s="29"/>
      <c r="C97" s="28"/>
      <c r="E97" s="9">
        <f t="shared" si="20"/>
        <v>46753</v>
      </c>
      <c r="F97" s="31">
        <f t="shared" si="14"/>
        <v>5.0500000000000007</v>
      </c>
      <c r="G97" s="32">
        <f t="shared" si="15"/>
        <v>4.2083333333333339E-3</v>
      </c>
      <c r="H97" s="11">
        <f t="shared" si="16"/>
        <v>6743.905754783269</v>
      </c>
      <c r="I97" s="11">
        <f t="shared" si="17"/>
        <v>2141.9357803845837</v>
      </c>
      <c r="J97" s="11">
        <f t="shared" si="21"/>
        <v>4601.9699743986857</v>
      </c>
      <c r="K97" s="11">
        <f t="shared" si="22"/>
        <v>504372.86892886873</v>
      </c>
      <c r="L97" s="19">
        <f t="shared" si="18"/>
        <v>6530.6365740740648</v>
      </c>
      <c r="M97" s="19">
        <f t="shared" si="19"/>
        <v>1808.4143518518424</v>
      </c>
      <c r="N97" s="19">
        <f t="shared" si="23"/>
        <v>4722.2222222222226</v>
      </c>
      <c r="O97" s="19">
        <f t="shared" si="24"/>
        <v>424999.99999999767</v>
      </c>
      <c r="Q97" s="23">
        <f>SUM($H$8:H97)</f>
        <v>606951.51793049404</v>
      </c>
      <c r="R97" s="23">
        <f>SUM($J$8:J97)</f>
        <v>345627.1310711308</v>
      </c>
      <c r="S97" s="23">
        <f>SUM($I$8:I97)</f>
        <v>261324.38685936324</v>
      </c>
      <c r="T97" s="23">
        <f>SUM($L$8:L97)</f>
        <v>667347.39583333291</v>
      </c>
      <c r="U97" s="23">
        <f>SUM($N$8:N97)</f>
        <v>425000.00000000076</v>
      </c>
      <c r="V97" s="23">
        <f>SUM($M$8:M97)</f>
        <v>242347.39583333294</v>
      </c>
    </row>
    <row r="98" spans="2:22">
      <c r="B98" s="29"/>
      <c r="C98" s="28"/>
      <c r="E98" s="9">
        <f t="shared" si="20"/>
        <v>46784</v>
      </c>
      <c r="F98" s="31">
        <f t="shared" si="14"/>
        <v>5.0500000000000007</v>
      </c>
      <c r="G98" s="32">
        <f t="shared" si="15"/>
        <v>4.2083333333333339E-3</v>
      </c>
      <c r="H98" s="11">
        <f t="shared" si="16"/>
        <v>6743.905754783269</v>
      </c>
      <c r="I98" s="11">
        <f t="shared" si="17"/>
        <v>2122.5691567423228</v>
      </c>
      <c r="J98" s="11">
        <f t="shared" si="21"/>
        <v>4621.3365980409462</v>
      </c>
      <c r="K98" s="11">
        <f t="shared" si="22"/>
        <v>499751.53233082779</v>
      </c>
      <c r="L98" s="19">
        <f t="shared" si="18"/>
        <v>6510.7638888888796</v>
      </c>
      <c r="M98" s="19">
        <f t="shared" si="19"/>
        <v>1788.5416666666572</v>
      </c>
      <c r="N98" s="19">
        <f t="shared" si="23"/>
        <v>4722.2222222222226</v>
      </c>
      <c r="O98" s="19">
        <f t="shared" si="24"/>
        <v>420277.77777777542</v>
      </c>
      <c r="Q98" s="23">
        <f>SUM($H$8:H98)</f>
        <v>613695.42368527735</v>
      </c>
      <c r="R98" s="23">
        <f>SUM($J$8:J98)</f>
        <v>350248.46766917175</v>
      </c>
      <c r="S98" s="23">
        <f>SUM($I$8:I98)</f>
        <v>263446.95601610554</v>
      </c>
      <c r="T98" s="23">
        <f>SUM($L$8:L98)</f>
        <v>673858.15972222178</v>
      </c>
      <c r="U98" s="23">
        <f>SUM($N$8:N98)</f>
        <v>429722.222222223</v>
      </c>
      <c r="V98" s="23">
        <f>SUM($M$8:M98)</f>
        <v>244135.93749999959</v>
      </c>
    </row>
    <row r="99" spans="2:22">
      <c r="B99" s="29"/>
      <c r="C99" s="28"/>
      <c r="E99" s="9">
        <f t="shared" si="20"/>
        <v>46813</v>
      </c>
      <c r="F99" s="31">
        <f t="shared" si="14"/>
        <v>5.0500000000000007</v>
      </c>
      <c r="G99" s="32">
        <f t="shared" si="15"/>
        <v>4.2083333333333339E-3</v>
      </c>
      <c r="H99" s="11">
        <f t="shared" si="16"/>
        <v>6743.905754783269</v>
      </c>
      <c r="I99" s="11">
        <f t="shared" si="17"/>
        <v>2103.121031892234</v>
      </c>
      <c r="J99" s="11">
        <f t="shared" si="21"/>
        <v>4640.784722891035</v>
      </c>
      <c r="K99" s="11">
        <f t="shared" si="22"/>
        <v>495110.74760793673</v>
      </c>
      <c r="L99" s="19">
        <f t="shared" si="18"/>
        <v>6490.8912037036944</v>
      </c>
      <c r="M99" s="19">
        <f t="shared" si="19"/>
        <v>1768.6689814814717</v>
      </c>
      <c r="N99" s="19">
        <f t="shared" si="23"/>
        <v>4722.2222222222226</v>
      </c>
      <c r="O99" s="19">
        <f t="shared" si="24"/>
        <v>415555.55555555318</v>
      </c>
      <c r="Q99" s="23">
        <f>SUM($H$8:H99)</f>
        <v>620439.32944006065</v>
      </c>
      <c r="R99" s="23">
        <f>SUM($J$8:J99)</f>
        <v>354889.2523920628</v>
      </c>
      <c r="S99" s="23">
        <f>SUM($I$8:I99)</f>
        <v>265550.07704799779</v>
      </c>
      <c r="T99" s="23">
        <f>SUM($L$8:L99)</f>
        <v>680349.05092592549</v>
      </c>
      <c r="U99" s="23">
        <f>SUM($N$8:N99)</f>
        <v>434444.44444444525</v>
      </c>
      <c r="V99" s="23">
        <f>SUM($M$8:M99)</f>
        <v>245904.60648148105</v>
      </c>
    </row>
    <row r="100" spans="2:22">
      <c r="B100" s="29"/>
      <c r="C100" s="28"/>
      <c r="E100" s="9">
        <f t="shared" si="20"/>
        <v>46844</v>
      </c>
      <c r="F100" s="31">
        <f t="shared" si="14"/>
        <v>5.0500000000000007</v>
      </c>
      <c r="G100" s="32">
        <f t="shared" si="15"/>
        <v>4.2083333333333339E-3</v>
      </c>
      <c r="H100" s="11">
        <f t="shared" si="16"/>
        <v>6743.905754783269</v>
      </c>
      <c r="I100" s="11">
        <f t="shared" si="17"/>
        <v>2083.5910628500674</v>
      </c>
      <c r="J100" s="11">
        <f t="shared" si="21"/>
        <v>4660.3146919332012</v>
      </c>
      <c r="K100" s="11">
        <f t="shared" si="22"/>
        <v>490450.43291600351</v>
      </c>
      <c r="L100" s="19">
        <f t="shared" si="18"/>
        <v>6471.0185185185092</v>
      </c>
      <c r="M100" s="19">
        <f t="shared" si="19"/>
        <v>1748.7962962962865</v>
      </c>
      <c r="N100" s="19">
        <f t="shared" si="23"/>
        <v>4722.2222222222226</v>
      </c>
      <c r="O100" s="19">
        <f t="shared" si="24"/>
        <v>410833.33333333093</v>
      </c>
      <c r="Q100" s="23">
        <f>SUM($H$8:H100)</f>
        <v>627183.23519484396</v>
      </c>
      <c r="R100" s="23">
        <f>SUM($J$8:J100)</f>
        <v>359549.56708399602</v>
      </c>
      <c r="S100" s="23">
        <f>SUM($I$8:I100)</f>
        <v>267633.66811084788</v>
      </c>
      <c r="T100" s="23">
        <f>SUM($L$8:L100)</f>
        <v>686820.06944444403</v>
      </c>
      <c r="U100" s="23">
        <f>SUM($N$8:N100)</f>
        <v>439166.6666666675</v>
      </c>
      <c r="V100" s="23">
        <f>SUM($M$8:M100)</f>
        <v>247653.40277777734</v>
      </c>
    </row>
    <row r="101" spans="2:22">
      <c r="B101" s="29"/>
      <c r="C101" s="28"/>
      <c r="E101" s="9">
        <f t="shared" si="20"/>
        <v>46874</v>
      </c>
      <c r="F101" s="31">
        <f t="shared" si="14"/>
        <v>5.0500000000000007</v>
      </c>
      <c r="G101" s="32">
        <f t="shared" si="15"/>
        <v>4.2083333333333339E-3</v>
      </c>
      <c r="H101" s="11">
        <f t="shared" si="16"/>
        <v>6743.905754783269</v>
      </c>
      <c r="I101" s="11">
        <f t="shared" si="17"/>
        <v>2063.9789051881817</v>
      </c>
      <c r="J101" s="11">
        <f t="shared" si="21"/>
        <v>4679.9268495950873</v>
      </c>
      <c r="K101" s="11">
        <f t="shared" si="22"/>
        <v>485770.50606640842</v>
      </c>
      <c r="L101" s="19">
        <f t="shared" si="18"/>
        <v>6451.1458333333239</v>
      </c>
      <c r="M101" s="19">
        <f t="shared" si="19"/>
        <v>1728.9236111111013</v>
      </c>
      <c r="N101" s="19">
        <f t="shared" si="23"/>
        <v>4722.2222222222226</v>
      </c>
      <c r="O101" s="19">
        <f t="shared" si="24"/>
        <v>406111.11111110868</v>
      </c>
      <c r="Q101" s="23">
        <f>SUM($H$8:H101)</f>
        <v>633927.14094962727</v>
      </c>
      <c r="R101" s="23">
        <f>SUM($J$8:J101)</f>
        <v>364229.49393359112</v>
      </c>
      <c r="S101" s="23">
        <f>SUM($I$8:I101)</f>
        <v>269697.64701603609</v>
      </c>
      <c r="T101" s="23">
        <f>SUM($L$8:L101)</f>
        <v>693271.2152777774</v>
      </c>
      <c r="U101" s="23">
        <f>SUM($N$8:N101)</f>
        <v>443888.88888888975</v>
      </c>
      <c r="V101" s="23">
        <f>SUM($M$8:M101)</f>
        <v>249382.32638888844</v>
      </c>
    </row>
    <row r="102" spans="2:22">
      <c r="B102" s="29"/>
      <c r="C102" s="28"/>
      <c r="E102" s="9">
        <f t="shared" si="20"/>
        <v>46905</v>
      </c>
      <c r="F102" s="31">
        <f t="shared" si="14"/>
        <v>5.0500000000000007</v>
      </c>
      <c r="G102" s="32">
        <f t="shared" si="15"/>
        <v>4.2083333333333339E-3</v>
      </c>
      <c r="H102" s="11">
        <f t="shared" si="16"/>
        <v>6743.905754783269</v>
      </c>
      <c r="I102" s="11">
        <f t="shared" si="17"/>
        <v>2044.2842130294691</v>
      </c>
      <c r="J102" s="11">
        <f t="shared" si="21"/>
        <v>4699.6215417537996</v>
      </c>
      <c r="K102" s="11">
        <f t="shared" si="22"/>
        <v>481070.8845246546</v>
      </c>
      <c r="L102" s="19">
        <f t="shared" si="18"/>
        <v>6431.2731481481387</v>
      </c>
      <c r="M102" s="19">
        <f t="shared" si="19"/>
        <v>1709.0509259259159</v>
      </c>
      <c r="N102" s="19">
        <f t="shared" si="23"/>
        <v>4722.2222222222226</v>
      </c>
      <c r="O102" s="19">
        <f t="shared" si="24"/>
        <v>401388.88888888643</v>
      </c>
      <c r="Q102" s="23">
        <f>SUM($H$8:H102)</f>
        <v>640671.04670441058</v>
      </c>
      <c r="R102" s="23">
        <f>SUM($J$8:J102)</f>
        <v>368929.11547534494</v>
      </c>
      <c r="S102" s="23">
        <f>SUM($I$8:I102)</f>
        <v>271741.93122906558</v>
      </c>
      <c r="T102" s="23">
        <f>SUM($L$8:L102)</f>
        <v>699702.48842592549</v>
      </c>
      <c r="U102" s="23">
        <f>SUM($N$8:N102)</f>
        <v>448611.111111112</v>
      </c>
      <c r="V102" s="23">
        <f>SUM($M$8:M102)</f>
        <v>251091.37731481437</v>
      </c>
    </row>
    <row r="103" spans="2:22">
      <c r="B103" s="29"/>
      <c r="C103" s="28"/>
      <c r="E103" s="9">
        <f t="shared" si="20"/>
        <v>46935</v>
      </c>
      <c r="F103" s="31">
        <f t="shared" si="14"/>
        <v>5.0500000000000007</v>
      </c>
      <c r="G103" s="32">
        <f t="shared" si="15"/>
        <v>4.2083333333333339E-3</v>
      </c>
      <c r="H103" s="11">
        <f t="shared" si="16"/>
        <v>6743.905754783269</v>
      </c>
      <c r="I103" s="11">
        <f t="shared" si="17"/>
        <v>2024.5066390412551</v>
      </c>
      <c r="J103" s="11">
        <f t="shared" si="21"/>
        <v>4719.3991157420141</v>
      </c>
      <c r="K103" s="11">
        <f t="shared" si="22"/>
        <v>476351.48540891259</v>
      </c>
      <c r="L103" s="19">
        <f t="shared" si="18"/>
        <v>6411.4004629629535</v>
      </c>
      <c r="M103" s="19">
        <f t="shared" si="19"/>
        <v>1689.1782407407306</v>
      </c>
      <c r="N103" s="19">
        <f t="shared" si="23"/>
        <v>4722.2222222222226</v>
      </c>
      <c r="O103" s="19">
        <f t="shared" si="24"/>
        <v>396666.66666666418</v>
      </c>
      <c r="Q103" s="23">
        <f>SUM($H$8:H103)</f>
        <v>647414.95245919388</v>
      </c>
      <c r="R103" s="23">
        <f>SUM($J$8:J103)</f>
        <v>373648.51459108695</v>
      </c>
      <c r="S103" s="23">
        <f>SUM($I$8:I103)</f>
        <v>273766.43786810682</v>
      </c>
      <c r="T103" s="23">
        <f>SUM($L$8:L103)</f>
        <v>706113.88888888841</v>
      </c>
      <c r="U103" s="23">
        <f>SUM($N$8:N103)</f>
        <v>453333.33333333425</v>
      </c>
      <c r="V103" s="23">
        <f>SUM($M$8:M103)</f>
        <v>252780.5555555551</v>
      </c>
    </row>
    <row r="104" spans="2:22">
      <c r="B104" s="29"/>
      <c r="C104" s="28"/>
      <c r="E104" s="9">
        <f t="shared" si="20"/>
        <v>46966</v>
      </c>
      <c r="F104" s="31">
        <f t="shared" si="14"/>
        <v>5.0500000000000007</v>
      </c>
      <c r="G104" s="32">
        <f t="shared" si="15"/>
        <v>4.2083333333333339E-3</v>
      </c>
      <c r="H104" s="11">
        <f t="shared" si="16"/>
        <v>6743.905754783269</v>
      </c>
      <c r="I104" s="11">
        <f t="shared" si="17"/>
        <v>2004.6458344291741</v>
      </c>
      <c r="J104" s="11">
        <f t="shared" si="21"/>
        <v>4739.2599203540949</v>
      </c>
      <c r="K104" s="11">
        <f t="shared" si="22"/>
        <v>471612.22548855847</v>
      </c>
      <c r="L104" s="19">
        <f t="shared" si="18"/>
        <v>6391.5277777777683</v>
      </c>
      <c r="M104" s="19">
        <f t="shared" si="19"/>
        <v>1669.3055555555454</v>
      </c>
      <c r="N104" s="19">
        <f t="shared" si="23"/>
        <v>4722.2222222222226</v>
      </c>
      <c r="O104" s="19">
        <f t="shared" si="24"/>
        <v>391944.44444444194</v>
      </c>
      <c r="Q104" s="23">
        <f>SUM($H$8:H104)</f>
        <v>654158.85821397719</v>
      </c>
      <c r="R104" s="23">
        <f>SUM($J$8:J104)</f>
        <v>378387.77451144106</v>
      </c>
      <c r="S104" s="23">
        <f>SUM($I$8:I104)</f>
        <v>275771.08370253601</v>
      </c>
      <c r="T104" s="23">
        <f>SUM($L$8:L104)</f>
        <v>712505.41666666616</v>
      </c>
      <c r="U104" s="23">
        <f>SUM($N$8:N104)</f>
        <v>458055.55555555649</v>
      </c>
      <c r="V104" s="23">
        <f>SUM($M$8:M104)</f>
        <v>254449.86111111063</v>
      </c>
    </row>
    <row r="105" spans="2:22">
      <c r="B105" s="29"/>
      <c r="C105" s="28"/>
      <c r="E105" s="9">
        <f t="shared" si="20"/>
        <v>46997</v>
      </c>
      <c r="F105" s="31">
        <f t="shared" si="14"/>
        <v>5.0500000000000007</v>
      </c>
      <c r="G105" s="32">
        <f t="shared" si="15"/>
        <v>4.2083333333333339E-3</v>
      </c>
      <c r="H105" s="11">
        <f t="shared" si="16"/>
        <v>6743.905754783269</v>
      </c>
      <c r="I105" s="11">
        <f t="shared" si="17"/>
        <v>1984.7014489310172</v>
      </c>
      <c r="J105" s="11">
        <f t="shared" si="21"/>
        <v>4759.2043058522522</v>
      </c>
      <c r="K105" s="11">
        <f t="shared" si="22"/>
        <v>466853.02118270623</v>
      </c>
      <c r="L105" s="19">
        <f t="shared" si="18"/>
        <v>6371.6550925925822</v>
      </c>
      <c r="M105" s="19">
        <f t="shared" si="19"/>
        <v>1649.43287037036</v>
      </c>
      <c r="N105" s="19">
        <f t="shared" si="23"/>
        <v>4722.2222222222226</v>
      </c>
      <c r="O105" s="19">
        <f t="shared" si="24"/>
        <v>387222.22222221969</v>
      </c>
      <c r="Q105" s="23">
        <f>SUM($H$8:H105)</f>
        <v>660902.7639687605</v>
      </c>
      <c r="R105" s="23">
        <f>SUM($J$8:J105)</f>
        <v>383146.9788172933</v>
      </c>
      <c r="S105" s="23">
        <f>SUM($I$8:I105)</f>
        <v>277755.78515146702</v>
      </c>
      <c r="T105" s="23">
        <f>SUM($L$8:L105)</f>
        <v>718877.07175925875</v>
      </c>
      <c r="U105" s="23">
        <f>SUM($N$8:N105)</f>
        <v>462777.77777777874</v>
      </c>
      <c r="V105" s="23">
        <f>SUM($M$8:M105)</f>
        <v>256099.29398148099</v>
      </c>
    </row>
    <row r="106" spans="2:22">
      <c r="B106" s="29"/>
      <c r="C106" s="28"/>
      <c r="E106" s="9">
        <f t="shared" si="20"/>
        <v>47027</v>
      </c>
      <c r="F106" s="31">
        <f t="shared" si="14"/>
        <v>5.0500000000000007</v>
      </c>
      <c r="G106" s="32">
        <f t="shared" si="15"/>
        <v>4.2083333333333339E-3</v>
      </c>
      <c r="H106" s="11">
        <f t="shared" si="16"/>
        <v>6743.905754783269</v>
      </c>
      <c r="I106" s="11">
        <f t="shared" si="17"/>
        <v>1964.6731308105557</v>
      </c>
      <c r="J106" s="11">
        <f t="shared" si="21"/>
        <v>4779.2326239727136</v>
      </c>
      <c r="K106" s="11">
        <f t="shared" si="22"/>
        <v>462073.78855873353</v>
      </c>
      <c r="L106" s="19">
        <f t="shared" si="18"/>
        <v>6351.7824074073978</v>
      </c>
      <c r="M106" s="19">
        <f t="shared" si="19"/>
        <v>1629.5601851851748</v>
      </c>
      <c r="N106" s="19">
        <f t="shared" si="23"/>
        <v>4722.2222222222226</v>
      </c>
      <c r="O106" s="19">
        <f t="shared" si="24"/>
        <v>382499.99999999744</v>
      </c>
      <c r="Q106" s="23">
        <f>SUM($H$8:H106)</f>
        <v>667646.6697235438</v>
      </c>
      <c r="R106" s="23">
        <f>SUM($J$8:J106)</f>
        <v>387926.211441266</v>
      </c>
      <c r="S106" s="23">
        <f>SUM($I$8:I106)</f>
        <v>279720.45828227757</v>
      </c>
      <c r="T106" s="23">
        <f>SUM($L$8:L106)</f>
        <v>725228.85416666616</v>
      </c>
      <c r="U106" s="23">
        <f>SUM($N$8:N106)</f>
        <v>467500.00000000099</v>
      </c>
      <c r="V106" s="23">
        <f>SUM($M$8:M106)</f>
        <v>257728.85416666616</v>
      </c>
    </row>
    <row r="107" spans="2:22">
      <c r="B107" s="29"/>
      <c r="C107" s="28"/>
      <c r="E107" s="9">
        <f t="shared" si="20"/>
        <v>47058</v>
      </c>
      <c r="F107" s="31">
        <f t="shared" si="14"/>
        <v>5.0500000000000007</v>
      </c>
      <c r="G107" s="32">
        <f t="shared" si="15"/>
        <v>4.2083333333333339E-3</v>
      </c>
      <c r="H107" s="11">
        <f t="shared" si="16"/>
        <v>6743.905754783269</v>
      </c>
      <c r="I107" s="11">
        <f t="shared" si="17"/>
        <v>1944.5605268513373</v>
      </c>
      <c r="J107" s="11">
        <f t="shared" si="21"/>
        <v>4799.3452279319317</v>
      </c>
      <c r="K107" s="11">
        <f t="shared" si="22"/>
        <v>457274.44333080162</v>
      </c>
      <c r="L107" s="19">
        <f t="shared" si="18"/>
        <v>6331.9097222222117</v>
      </c>
      <c r="M107" s="19">
        <f t="shared" si="19"/>
        <v>1609.6874999999895</v>
      </c>
      <c r="N107" s="19">
        <f t="shared" si="23"/>
        <v>4722.2222222222226</v>
      </c>
      <c r="O107" s="19">
        <f t="shared" si="24"/>
        <v>377777.77777777519</v>
      </c>
      <c r="Q107" s="23">
        <f>SUM($H$8:H107)</f>
        <v>674390.57547832711</v>
      </c>
      <c r="R107" s="23">
        <f>SUM($J$8:J107)</f>
        <v>392725.55666919792</v>
      </c>
      <c r="S107" s="23">
        <f>SUM($I$8:I107)</f>
        <v>281665.0188091289</v>
      </c>
      <c r="T107" s="23">
        <f>SUM($L$8:L107)</f>
        <v>731560.76388888841</v>
      </c>
      <c r="U107" s="23">
        <f>SUM($N$8:N107)</f>
        <v>472222.22222222324</v>
      </c>
      <c r="V107" s="23">
        <f>SUM($M$8:M107)</f>
        <v>259338.54166666616</v>
      </c>
    </row>
    <row r="108" spans="2:22">
      <c r="B108" s="29"/>
      <c r="C108" s="28"/>
      <c r="E108" s="9">
        <f t="shared" si="20"/>
        <v>47088</v>
      </c>
      <c r="F108" s="31">
        <f t="shared" si="14"/>
        <v>5.0500000000000007</v>
      </c>
      <c r="G108" s="32">
        <f t="shared" si="15"/>
        <v>4.2083333333333339E-3</v>
      </c>
      <c r="H108" s="11">
        <f t="shared" si="16"/>
        <v>6743.905754783269</v>
      </c>
      <c r="I108" s="11">
        <f t="shared" si="17"/>
        <v>1924.363282350457</v>
      </c>
      <c r="J108" s="11">
        <f t="shared" si="21"/>
        <v>4819.5424724328122</v>
      </c>
      <c r="K108" s="11">
        <f t="shared" si="22"/>
        <v>452454.90085836878</v>
      </c>
      <c r="L108" s="19">
        <f t="shared" si="18"/>
        <v>6312.0370370370265</v>
      </c>
      <c r="M108" s="19">
        <f t="shared" si="19"/>
        <v>1589.8148148148041</v>
      </c>
      <c r="N108" s="19">
        <f t="shared" si="23"/>
        <v>4722.2222222222226</v>
      </c>
      <c r="O108" s="19">
        <f t="shared" si="24"/>
        <v>373055.55555555294</v>
      </c>
      <c r="Q108" s="23">
        <f>SUM($H$8:H108)</f>
        <v>681134.48123311042</v>
      </c>
      <c r="R108" s="23">
        <f>SUM($J$8:J108)</f>
        <v>397545.09914163075</v>
      </c>
      <c r="S108" s="23">
        <f>SUM($I$8:I108)</f>
        <v>283589.38209147938</v>
      </c>
      <c r="T108" s="23">
        <f>SUM($L$8:L108)</f>
        <v>737872.80092592549</v>
      </c>
      <c r="U108" s="23">
        <f>SUM($N$8:N108)</f>
        <v>476944.44444444549</v>
      </c>
      <c r="V108" s="23">
        <f>SUM($M$8:M108)</f>
        <v>260928.35648148097</v>
      </c>
    </row>
    <row r="109" spans="2:22">
      <c r="B109" s="29"/>
      <c r="C109" s="28"/>
      <c r="E109" s="9">
        <f t="shared" si="20"/>
        <v>47119</v>
      </c>
      <c r="F109" s="31">
        <f t="shared" si="14"/>
        <v>5.0500000000000007</v>
      </c>
      <c r="G109" s="32">
        <f t="shared" si="15"/>
        <v>4.2083333333333339E-3</v>
      </c>
      <c r="H109" s="11">
        <f t="shared" si="16"/>
        <v>6743.905754783269</v>
      </c>
      <c r="I109" s="11">
        <f t="shared" si="17"/>
        <v>1904.0810411123023</v>
      </c>
      <c r="J109" s="11">
        <f t="shared" si="21"/>
        <v>4839.824713670967</v>
      </c>
      <c r="K109" s="11">
        <f t="shared" si="22"/>
        <v>447615.07614469784</v>
      </c>
      <c r="L109" s="19">
        <f t="shared" si="18"/>
        <v>6292.1643518518413</v>
      </c>
      <c r="M109" s="19">
        <f t="shared" si="19"/>
        <v>1569.9421296296189</v>
      </c>
      <c r="N109" s="19">
        <f t="shared" si="23"/>
        <v>4722.2222222222226</v>
      </c>
      <c r="O109" s="19">
        <f t="shared" si="24"/>
        <v>368333.33333333069</v>
      </c>
      <c r="Q109" s="23">
        <f>SUM($H$8:H109)</f>
        <v>687878.38698789373</v>
      </c>
      <c r="R109" s="23">
        <f>SUM($J$8:J109)</f>
        <v>402384.92385530169</v>
      </c>
      <c r="S109" s="23">
        <f>SUM($I$8:I109)</f>
        <v>285493.46313259169</v>
      </c>
      <c r="T109" s="23">
        <f>SUM($L$8:L109)</f>
        <v>744164.96527777729</v>
      </c>
      <c r="U109" s="23">
        <f>SUM($N$8:N109)</f>
        <v>481666.66666666773</v>
      </c>
      <c r="V109" s="23">
        <f>SUM($M$8:M109)</f>
        <v>262498.2986111106</v>
      </c>
    </row>
    <row r="110" spans="2:22">
      <c r="B110" s="29"/>
      <c r="C110" s="28"/>
      <c r="E110" s="9">
        <f t="shared" si="20"/>
        <v>47150</v>
      </c>
      <c r="F110" s="31">
        <f t="shared" si="14"/>
        <v>5.0500000000000007</v>
      </c>
      <c r="G110" s="32">
        <f t="shared" si="15"/>
        <v>4.2083333333333339E-3</v>
      </c>
      <c r="H110" s="11">
        <f t="shared" si="16"/>
        <v>6743.905754783269</v>
      </c>
      <c r="I110" s="11">
        <f t="shared" si="17"/>
        <v>1883.7134454422703</v>
      </c>
      <c r="J110" s="11">
        <f t="shared" si="21"/>
        <v>4860.1923093409987</v>
      </c>
      <c r="K110" s="11">
        <f t="shared" si="22"/>
        <v>442754.88383535686</v>
      </c>
      <c r="L110" s="19">
        <f t="shared" si="18"/>
        <v>6272.2916666666561</v>
      </c>
      <c r="M110" s="19">
        <f t="shared" si="19"/>
        <v>1550.0694444444337</v>
      </c>
      <c r="N110" s="19">
        <f t="shared" si="23"/>
        <v>4722.2222222222226</v>
      </c>
      <c r="O110" s="19">
        <f t="shared" si="24"/>
        <v>363611.11111110845</v>
      </c>
      <c r="Q110" s="23">
        <f>SUM($H$8:H110)</f>
        <v>694622.29274267703</v>
      </c>
      <c r="R110" s="23">
        <f>SUM($J$8:J110)</f>
        <v>407245.11616464268</v>
      </c>
      <c r="S110" s="23">
        <f>SUM($I$8:I110)</f>
        <v>287377.17657803395</v>
      </c>
      <c r="T110" s="23">
        <f>SUM($L$8:L110)</f>
        <v>750437.25694444391</v>
      </c>
      <c r="U110" s="23">
        <f>SUM($N$8:N110)</f>
        <v>486388.88888888998</v>
      </c>
      <c r="V110" s="23">
        <f>SUM($M$8:M110)</f>
        <v>264048.36805555504</v>
      </c>
    </row>
    <row r="111" spans="2:22">
      <c r="B111" s="29"/>
      <c r="C111" s="28"/>
      <c r="E111" s="9">
        <f t="shared" si="20"/>
        <v>47178</v>
      </c>
      <c r="F111" s="31">
        <f t="shared" si="14"/>
        <v>5.0500000000000007</v>
      </c>
      <c r="G111" s="32">
        <f t="shared" si="15"/>
        <v>4.2083333333333339E-3</v>
      </c>
      <c r="H111" s="11">
        <f t="shared" si="16"/>
        <v>6743.905754783269</v>
      </c>
      <c r="I111" s="11">
        <f t="shared" si="17"/>
        <v>1863.2601361404604</v>
      </c>
      <c r="J111" s="11">
        <f t="shared" si="21"/>
        <v>4880.6456186428086</v>
      </c>
      <c r="K111" s="11">
        <f t="shared" si="22"/>
        <v>437874.23821671406</v>
      </c>
      <c r="L111" s="19">
        <f t="shared" si="18"/>
        <v>6252.4189814814708</v>
      </c>
      <c r="M111" s="19">
        <f t="shared" si="19"/>
        <v>1530.1967592592482</v>
      </c>
      <c r="N111" s="19">
        <f t="shared" si="23"/>
        <v>4722.2222222222226</v>
      </c>
      <c r="O111" s="19">
        <f t="shared" si="24"/>
        <v>358888.8888888862</v>
      </c>
      <c r="Q111" s="23">
        <f>SUM($H$8:H111)</f>
        <v>701366.19849746034</v>
      </c>
      <c r="R111" s="23">
        <f>SUM($J$8:J111)</f>
        <v>412125.76178328547</v>
      </c>
      <c r="S111" s="23">
        <f>SUM($I$8:I111)</f>
        <v>289240.4367141744</v>
      </c>
      <c r="T111" s="23">
        <f>SUM($L$8:L111)</f>
        <v>756689.67592592537</v>
      </c>
      <c r="U111" s="23">
        <f>SUM($N$8:N111)</f>
        <v>491111.11111111223</v>
      </c>
      <c r="V111" s="23">
        <f>SUM($M$8:M111)</f>
        <v>265578.56481481431</v>
      </c>
    </row>
    <row r="112" spans="2:22">
      <c r="B112" s="29"/>
      <c r="C112" s="28"/>
      <c r="E112" s="9">
        <f t="shared" si="20"/>
        <v>47209</v>
      </c>
      <c r="F112" s="31">
        <f t="shared" si="14"/>
        <v>5.0500000000000007</v>
      </c>
      <c r="G112" s="32">
        <f t="shared" si="15"/>
        <v>4.2083333333333339E-3</v>
      </c>
      <c r="H112" s="11">
        <f t="shared" si="16"/>
        <v>6743.905754783269</v>
      </c>
      <c r="I112" s="11">
        <f t="shared" si="17"/>
        <v>1842.7207524953385</v>
      </c>
      <c r="J112" s="11">
        <f t="shared" si="21"/>
        <v>4901.1850022879307</v>
      </c>
      <c r="K112" s="11">
        <f t="shared" si="22"/>
        <v>432973.05321442615</v>
      </c>
      <c r="L112" s="19">
        <f t="shared" si="18"/>
        <v>6232.5462962962856</v>
      </c>
      <c r="M112" s="19">
        <f t="shared" si="19"/>
        <v>1510.324074074063</v>
      </c>
      <c r="N112" s="19">
        <f t="shared" si="23"/>
        <v>4722.2222222222226</v>
      </c>
      <c r="O112" s="19">
        <f t="shared" si="24"/>
        <v>354166.66666666395</v>
      </c>
      <c r="Q112" s="23">
        <f>SUM($H$8:H112)</f>
        <v>708110.10425224365</v>
      </c>
      <c r="R112" s="23">
        <f>SUM($J$8:J112)</f>
        <v>417026.94678557338</v>
      </c>
      <c r="S112" s="23">
        <f>SUM($I$8:I112)</f>
        <v>291083.15746666974</v>
      </c>
      <c r="T112" s="23">
        <f>SUM($L$8:L112)</f>
        <v>762922.22222222167</v>
      </c>
      <c r="U112" s="23">
        <f>SUM($N$8:N112)</f>
        <v>495833.33333333448</v>
      </c>
      <c r="V112" s="23">
        <f>SUM($M$8:M112)</f>
        <v>267088.88888888835</v>
      </c>
    </row>
    <row r="113" spans="2:22">
      <c r="B113" s="29"/>
      <c r="C113" s="28"/>
      <c r="E113" s="9">
        <f t="shared" si="20"/>
        <v>47239</v>
      </c>
      <c r="F113" s="31">
        <f t="shared" si="14"/>
        <v>5.0500000000000007</v>
      </c>
      <c r="G113" s="32">
        <f t="shared" si="15"/>
        <v>4.2083333333333339E-3</v>
      </c>
      <c r="H113" s="11">
        <f t="shared" si="16"/>
        <v>6743.905754783269</v>
      </c>
      <c r="I113" s="11">
        <f t="shared" si="17"/>
        <v>1822.094932277377</v>
      </c>
      <c r="J113" s="11">
        <f t="shared" si="21"/>
        <v>4921.8108225058922</v>
      </c>
      <c r="K113" s="11">
        <f t="shared" si="22"/>
        <v>428051.24239192024</v>
      </c>
      <c r="L113" s="19">
        <f t="shared" si="18"/>
        <v>6212.6736111111004</v>
      </c>
      <c r="M113" s="19">
        <f t="shared" si="19"/>
        <v>1490.4513888888775</v>
      </c>
      <c r="N113" s="19">
        <f t="shared" si="23"/>
        <v>4722.2222222222226</v>
      </c>
      <c r="O113" s="19">
        <f t="shared" si="24"/>
        <v>349444.4444444417</v>
      </c>
      <c r="Q113" s="23">
        <f>SUM($H$8:H113)</f>
        <v>714854.01000702695</v>
      </c>
      <c r="R113" s="23">
        <f>SUM($J$8:J113)</f>
        <v>421948.75760807929</v>
      </c>
      <c r="S113" s="23">
        <f>SUM($I$8:I113)</f>
        <v>292905.25239894714</v>
      </c>
      <c r="T113" s="23">
        <f>SUM($L$8:L113)</f>
        <v>769134.89583333279</v>
      </c>
      <c r="U113" s="23">
        <f>SUM($N$8:N113)</f>
        <v>500555.55555555673</v>
      </c>
      <c r="V113" s="23">
        <f>SUM($M$8:M113)</f>
        <v>268579.34027777723</v>
      </c>
    </row>
    <row r="114" spans="2:22">
      <c r="B114" s="29"/>
      <c r="C114" s="28"/>
      <c r="E114" s="9">
        <f t="shared" si="20"/>
        <v>47270</v>
      </c>
      <c r="F114" s="31">
        <f t="shared" si="14"/>
        <v>5.0500000000000007</v>
      </c>
      <c r="G114" s="32">
        <f t="shared" si="15"/>
        <v>4.2083333333333339E-3</v>
      </c>
      <c r="H114" s="11">
        <f t="shared" si="16"/>
        <v>6743.905754783269</v>
      </c>
      <c r="I114" s="11">
        <f t="shared" si="17"/>
        <v>1801.3823117326647</v>
      </c>
      <c r="J114" s="11">
        <f t="shared" si="21"/>
        <v>4942.5234430506043</v>
      </c>
      <c r="K114" s="11">
        <f t="shared" si="22"/>
        <v>423108.71894886962</v>
      </c>
      <c r="L114" s="19">
        <f t="shared" si="18"/>
        <v>6192.8009259259152</v>
      </c>
      <c r="M114" s="19">
        <f t="shared" si="19"/>
        <v>1470.5787037036923</v>
      </c>
      <c r="N114" s="19">
        <f t="shared" si="23"/>
        <v>4722.2222222222226</v>
      </c>
      <c r="O114" s="19">
        <f t="shared" si="24"/>
        <v>344722.22222221945</v>
      </c>
      <c r="Q114" s="23">
        <f>SUM($H$8:H114)</f>
        <v>721597.91576181026</v>
      </c>
      <c r="R114" s="23">
        <f>SUM($J$8:J114)</f>
        <v>426891.28105112992</v>
      </c>
      <c r="S114" s="23">
        <f>SUM($I$8:I114)</f>
        <v>294706.63471067982</v>
      </c>
      <c r="T114" s="23">
        <f>SUM($L$8:L114)</f>
        <v>775327.69675925875</v>
      </c>
      <c r="U114" s="23">
        <f>SUM($N$8:N114)</f>
        <v>505277.77777777897</v>
      </c>
      <c r="V114" s="23">
        <f>SUM($M$8:M114)</f>
        <v>270049.91898148094</v>
      </c>
    </row>
    <row r="115" spans="2:22">
      <c r="B115" s="29"/>
      <c r="C115" s="28"/>
      <c r="E115" s="9">
        <f t="shared" si="20"/>
        <v>47300</v>
      </c>
      <c r="F115" s="31">
        <f t="shared" si="14"/>
        <v>5.0500000000000007</v>
      </c>
      <c r="G115" s="32">
        <f t="shared" si="15"/>
        <v>4.2083333333333339E-3</v>
      </c>
      <c r="H115" s="11">
        <f t="shared" si="16"/>
        <v>6743.905754783269</v>
      </c>
      <c r="I115" s="11">
        <f t="shared" si="17"/>
        <v>1780.5825255764933</v>
      </c>
      <c r="J115" s="11">
        <f t="shared" si="21"/>
        <v>4963.323229206776</v>
      </c>
      <c r="K115" s="11">
        <f t="shared" si="22"/>
        <v>418145.39571966283</v>
      </c>
      <c r="L115" s="19">
        <f t="shared" si="18"/>
        <v>6172.92824074073</v>
      </c>
      <c r="M115" s="19">
        <f t="shared" si="19"/>
        <v>1450.7060185185071</v>
      </c>
      <c r="N115" s="19">
        <f t="shared" si="23"/>
        <v>4722.2222222222226</v>
      </c>
      <c r="O115" s="19">
        <f t="shared" si="24"/>
        <v>339999.99999999721</v>
      </c>
      <c r="Q115" s="23">
        <f>SUM($H$8:H115)</f>
        <v>728341.82151659357</v>
      </c>
      <c r="R115" s="23">
        <f>SUM($J$8:J115)</f>
        <v>431854.6042803367</v>
      </c>
      <c r="S115" s="23">
        <f>SUM($I$8:I115)</f>
        <v>296487.21723625629</v>
      </c>
      <c r="T115" s="23">
        <f>SUM($L$8:L115)</f>
        <v>781500.62499999953</v>
      </c>
      <c r="U115" s="23">
        <f>SUM($N$8:N115)</f>
        <v>510000.00000000122</v>
      </c>
      <c r="V115" s="23">
        <f>SUM($M$8:M115)</f>
        <v>271500.62499999942</v>
      </c>
    </row>
    <row r="116" spans="2:22">
      <c r="B116" s="29"/>
      <c r="C116" s="28"/>
      <c r="E116" s="9">
        <f t="shared" si="20"/>
        <v>47331</v>
      </c>
      <c r="F116" s="31">
        <f t="shared" si="14"/>
        <v>5.0500000000000007</v>
      </c>
      <c r="G116" s="32">
        <f t="shared" si="15"/>
        <v>4.2083333333333339E-3</v>
      </c>
      <c r="H116" s="11">
        <f t="shared" si="16"/>
        <v>6743.905754783269</v>
      </c>
      <c r="I116" s="11">
        <f t="shared" si="17"/>
        <v>1759.6952069869146</v>
      </c>
      <c r="J116" s="11">
        <f t="shared" si="21"/>
        <v>4984.2105477963541</v>
      </c>
      <c r="K116" s="11">
        <f t="shared" si="22"/>
        <v>413161.1851718665</v>
      </c>
      <c r="L116" s="19">
        <f t="shared" si="18"/>
        <v>6153.0555555555438</v>
      </c>
      <c r="M116" s="19">
        <f t="shared" si="19"/>
        <v>1430.8333333333217</v>
      </c>
      <c r="N116" s="19">
        <f t="shared" si="23"/>
        <v>4722.2222222222226</v>
      </c>
      <c r="O116" s="19">
        <f t="shared" si="24"/>
        <v>335277.77777777496</v>
      </c>
      <c r="Q116" s="23">
        <f>SUM($H$8:H116)</f>
        <v>735085.72727137688</v>
      </c>
      <c r="R116" s="23">
        <f>SUM($J$8:J116)</f>
        <v>436838.81482813304</v>
      </c>
      <c r="S116" s="23">
        <f>SUM($I$8:I116)</f>
        <v>298246.9124432432</v>
      </c>
      <c r="T116" s="23">
        <f>SUM($L$8:L116)</f>
        <v>787653.68055555504</v>
      </c>
      <c r="U116" s="23">
        <f>SUM($N$8:N116)</f>
        <v>514722.22222222347</v>
      </c>
      <c r="V116" s="23">
        <f>SUM($M$8:M116)</f>
        <v>272931.45833333273</v>
      </c>
    </row>
    <row r="117" spans="2:22">
      <c r="B117" s="29"/>
      <c r="C117" s="28"/>
      <c r="E117" s="9">
        <f t="shared" si="20"/>
        <v>47362</v>
      </c>
      <c r="F117" s="31">
        <f t="shared" si="14"/>
        <v>5.0500000000000007</v>
      </c>
      <c r="G117" s="32">
        <f t="shared" si="15"/>
        <v>4.2083333333333339E-3</v>
      </c>
      <c r="H117" s="11">
        <f t="shared" si="16"/>
        <v>6743.905754783269</v>
      </c>
      <c r="I117" s="11">
        <f t="shared" si="17"/>
        <v>1738.7199875982717</v>
      </c>
      <c r="J117" s="11">
        <f t="shared" si="21"/>
        <v>5005.1857671849975</v>
      </c>
      <c r="K117" s="11">
        <f t="shared" si="22"/>
        <v>408155.9994046815</v>
      </c>
      <c r="L117" s="19">
        <f t="shared" si="18"/>
        <v>6133.1828703703595</v>
      </c>
      <c r="M117" s="19">
        <f t="shared" si="19"/>
        <v>1410.9606481481364</v>
      </c>
      <c r="N117" s="19">
        <f t="shared" si="23"/>
        <v>4722.2222222222226</v>
      </c>
      <c r="O117" s="19">
        <f t="shared" si="24"/>
        <v>330555.55555555271</v>
      </c>
      <c r="Q117" s="23">
        <f>SUM($H$8:H117)</f>
        <v>741829.63302616018</v>
      </c>
      <c r="R117" s="23">
        <f>SUM($J$8:J117)</f>
        <v>441844.00059531804</v>
      </c>
      <c r="S117" s="23">
        <f>SUM($I$8:I117)</f>
        <v>299985.63243084145</v>
      </c>
      <c r="T117" s="23">
        <f>SUM($L$8:L117)</f>
        <v>793786.86342592537</v>
      </c>
      <c r="U117" s="23">
        <f>SUM($N$8:N117)</f>
        <v>519444.44444444572</v>
      </c>
      <c r="V117" s="23">
        <f>SUM($M$8:M117)</f>
        <v>274342.41898148088</v>
      </c>
    </row>
    <row r="118" spans="2:22">
      <c r="B118" s="29"/>
      <c r="C118" s="28"/>
      <c r="E118" s="9">
        <f t="shared" si="20"/>
        <v>47392</v>
      </c>
      <c r="F118" s="31">
        <f t="shared" si="14"/>
        <v>5.0500000000000007</v>
      </c>
      <c r="G118" s="32">
        <f t="shared" si="15"/>
        <v>4.2083333333333339E-3</v>
      </c>
      <c r="H118" s="11">
        <f t="shared" si="16"/>
        <v>6743.905754783269</v>
      </c>
      <c r="I118" s="11">
        <f t="shared" si="17"/>
        <v>1717.6564974947016</v>
      </c>
      <c r="J118" s="11">
        <f t="shared" si="21"/>
        <v>5026.2492572885676</v>
      </c>
      <c r="K118" s="11">
        <f t="shared" si="22"/>
        <v>403129.75014739292</v>
      </c>
      <c r="L118" s="19">
        <f t="shared" si="18"/>
        <v>6113.3101851851734</v>
      </c>
      <c r="M118" s="19">
        <f t="shared" si="19"/>
        <v>1391.0879629629512</v>
      </c>
      <c r="N118" s="19">
        <f t="shared" si="23"/>
        <v>4722.2222222222226</v>
      </c>
      <c r="O118" s="19">
        <f t="shared" si="24"/>
        <v>325833.33333333046</v>
      </c>
      <c r="Q118" s="23">
        <f>SUM($H$8:H118)</f>
        <v>748573.53878094349</v>
      </c>
      <c r="R118" s="23">
        <f>SUM($J$8:J118)</f>
        <v>446870.24985260662</v>
      </c>
      <c r="S118" s="23">
        <f>SUM($I$8:I118)</f>
        <v>301703.28892833617</v>
      </c>
      <c r="T118" s="23">
        <f>SUM($L$8:L118)</f>
        <v>799900.17361111054</v>
      </c>
      <c r="U118" s="23">
        <f>SUM($N$8:N118)</f>
        <v>524166.66666666797</v>
      </c>
      <c r="V118" s="23">
        <f>SUM($M$8:M118)</f>
        <v>275733.50694444386</v>
      </c>
    </row>
    <row r="119" spans="2:22">
      <c r="B119" s="29"/>
      <c r="C119" s="28"/>
      <c r="E119" s="9">
        <f t="shared" si="20"/>
        <v>47423</v>
      </c>
      <c r="F119" s="31">
        <f t="shared" si="14"/>
        <v>5.0500000000000007</v>
      </c>
      <c r="G119" s="32">
        <f t="shared" si="15"/>
        <v>4.2083333333333339E-3</v>
      </c>
      <c r="H119" s="11">
        <f t="shared" si="16"/>
        <v>6743.905754783269</v>
      </c>
      <c r="I119" s="11">
        <f t="shared" si="17"/>
        <v>1696.504365203612</v>
      </c>
      <c r="J119" s="11">
        <f t="shared" si="21"/>
        <v>5047.401389579657</v>
      </c>
      <c r="K119" s="11">
        <f t="shared" si="22"/>
        <v>398082.34875781328</v>
      </c>
      <c r="L119" s="19">
        <f t="shared" si="18"/>
        <v>6093.4374999999882</v>
      </c>
      <c r="M119" s="19">
        <f t="shared" si="19"/>
        <v>1371.2152777777658</v>
      </c>
      <c r="N119" s="19">
        <f t="shared" si="23"/>
        <v>4722.2222222222226</v>
      </c>
      <c r="O119" s="19">
        <f t="shared" si="24"/>
        <v>321111.11111110821</v>
      </c>
      <c r="Q119" s="23">
        <f>SUM($H$8:H119)</f>
        <v>755317.4445357268</v>
      </c>
      <c r="R119" s="23">
        <f>SUM($J$8:J119)</f>
        <v>451917.65124218626</v>
      </c>
      <c r="S119" s="23">
        <f>SUM($I$8:I119)</f>
        <v>303399.79329353978</v>
      </c>
      <c r="T119" s="23">
        <f>SUM($L$8:L119)</f>
        <v>805993.61111111054</v>
      </c>
      <c r="U119" s="23">
        <f>SUM($N$8:N119)</f>
        <v>528888.88888889016</v>
      </c>
      <c r="V119" s="23">
        <f>SUM($M$8:M119)</f>
        <v>277104.72222222161</v>
      </c>
    </row>
    <row r="120" spans="2:22">
      <c r="B120" s="29"/>
      <c r="C120" s="28"/>
      <c r="E120" s="9">
        <f t="shared" si="20"/>
        <v>47453</v>
      </c>
      <c r="F120" s="31">
        <f t="shared" si="14"/>
        <v>5.0500000000000007</v>
      </c>
      <c r="G120" s="32">
        <f t="shared" si="15"/>
        <v>4.2083333333333339E-3</v>
      </c>
      <c r="H120" s="11">
        <f t="shared" si="16"/>
        <v>6743.905754783269</v>
      </c>
      <c r="I120" s="11">
        <f t="shared" si="17"/>
        <v>1675.2632176891311</v>
      </c>
      <c r="J120" s="11">
        <f t="shared" si="21"/>
        <v>5068.6425370941379</v>
      </c>
      <c r="K120" s="11">
        <f t="shared" si="22"/>
        <v>393013.70622071915</v>
      </c>
      <c r="L120" s="19">
        <f t="shared" si="18"/>
        <v>6073.564814814803</v>
      </c>
      <c r="M120" s="19">
        <f t="shared" si="19"/>
        <v>1351.3425925925806</v>
      </c>
      <c r="N120" s="19">
        <f t="shared" si="23"/>
        <v>4722.2222222222226</v>
      </c>
      <c r="O120" s="19">
        <f t="shared" si="24"/>
        <v>316388.88888888597</v>
      </c>
      <c r="Q120" s="23">
        <f>SUM($H$8:H120)</f>
        <v>762061.3502905101</v>
      </c>
      <c r="R120" s="23">
        <f>SUM($J$8:J120)</f>
        <v>456986.29377928039</v>
      </c>
      <c r="S120" s="23">
        <f>SUM($I$8:I120)</f>
        <v>305075.0565112289</v>
      </c>
      <c r="T120" s="23">
        <f>SUM($L$8:L120)</f>
        <v>812067.17592592537</v>
      </c>
      <c r="U120" s="23">
        <f>SUM($N$8:N120)</f>
        <v>533611.1111111124</v>
      </c>
      <c r="V120" s="23">
        <f>SUM($M$8:M120)</f>
        <v>278456.06481481419</v>
      </c>
    </row>
    <row r="121" spans="2:22">
      <c r="B121" s="29"/>
      <c r="C121" s="28"/>
      <c r="E121" s="9">
        <f t="shared" si="20"/>
        <v>47484</v>
      </c>
      <c r="F121" s="31">
        <f t="shared" si="14"/>
        <v>5.0500000000000007</v>
      </c>
      <c r="G121" s="32">
        <f t="shared" si="15"/>
        <v>4.2083333333333339E-3</v>
      </c>
      <c r="H121" s="11">
        <f t="shared" si="16"/>
        <v>6743.905754783269</v>
      </c>
      <c r="I121" s="11">
        <f t="shared" si="17"/>
        <v>1653.9326803455267</v>
      </c>
      <c r="J121" s="11">
        <f t="shared" si="21"/>
        <v>5089.9730744377421</v>
      </c>
      <c r="K121" s="11">
        <f t="shared" si="22"/>
        <v>387923.73314628139</v>
      </c>
      <c r="L121" s="19">
        <f t="shared" si="18"/>
        <v>6053.6921296296177</v>
      </c>
      <c r="M121" s="19">
        <f t="shared" si="19"/>
        <v>1331.4699074073953</v>
      </c>
      <c r="N121" s="19">
        <f t="shared" si="23"/>
        <v>4722.2222222222226</v>
      </c>
      <c r="O121" s="19">
        <f t="shared" si="24"/>
        <v>311666.66666666372</v>
      </c>
      <c r="Q121" s="23">
        <f>SUM($H$8:H121)</f>
        <v>768805.25604529341</v>
      </c>
      <c r="R121" s="23">
        <f>SUM($J$8:J121)</f>
        <v>462076.26685371815</v>
      </c>
      <c r="S121" s="23">
        <f>SUM($I$8:I121)</f>
        <v>306728.98919157445</v>
      </c>
      <c r="T121" s="23">
        <f>SUM($L$8:L121)</f>
        <v>818120.86805555504</v>
      </c>
      <c r="U121" s="23">
        <f>SUM($N$8:N121)</f>
        <v>538333.33333333465</v>
      </c>
      <c r="V121" s="23">
        <f>SUM($M$8:M121)</f>
        <v>279787.53472222161</v>
      </c>
    </row>
    <row r="122" spans="2:22">
      <c r="B122" s="29"/>
      <c r="C122" s="28"/>
      <c r="E122" s="9">
        <f t="shared" si="20"/>
        <v>47515</v>
      </c>
      <c r="F122" s="31">
        <f t="shared" si="14"/>
        <v>5.0500000000000007</v>
      </c>
      <c r="G122" s="32">
        <f t="shared" si="15"/>
        <v>4.2083333333333339E-3</v>
      </c>
      <c r="H122" s="11">
        <f t="shared" si="16"/>
        <v>6743.905754783269</v>
      </c>
      <c r="I122" s="11">
        <f t="shared" si="17"/>
        <v>1632.5123769906011</v>
      </c>
      <c r="J122" s="11">
        <f t="shared" si="21"/>
        <v>5111.3933777926677</v>
      </c>
      <c r="K122" s="11">
        <f t="shared" si="22"/>
        <v>382812.33976848872</v>
      </c>
      <c r="L122" s="19">
        <f t="shared" si="18"/>
        <v>6033.8194444444325</v>
      </c>
      <c r="M122" s="19">
        <f t="shared" si="19"/>
        <v>1311.5972222222099</v>
      </c>
      <c r="N122" s="19">
        <f t="shared" si="23"/>
        <v>4722.2222222222226</v>
      </c>
      <c r="O122" s="19">
        <f t="shared" si="24"/>
        <v>306944.44444444147</v>
      </c>
      <c r="Q122" s="23">
        <f>SUM($H$8:H122)</f>
        <v>775549.16180007672</v>
      </c>
      <c r="R122" s="23">
        <f>SUM($J$8:J122)</f>
        <v>467187.66023151082</v>
      </c>
      <c r="S122" s="23">
        <f>SUM($I$8:I122)</f>
        <v>308361.50156856503</v>
      </c>
      <c r="T122" s="23">
        <f>SUM($L$8:L122)</f>
        <v>824154.68749999942</v>
      </c>
      <c r="U122" s="23">
        <f>SUM($N$8:N122)</f>
        <v>543055.5555555569</v>
      </c>
      <c r="V122" s="23">
        <f>SUM($M$8:M122)</f>
        <v>281099.1319444438</v>
      </c>
    </row>
    <row r="123" spans="2:22">
      <c r="B123" s="29"/>
      <c r="C123" s="28"/>
      <c r="E123" s="9">
        <f t="shared" si="20"/>
        <v>47543</v>
      </c>
      <c r="F123" s="31">
        <f t="shared" si="14"/>
        <v>5.0500000000000007</v>
      </c>
      <c r="G123" s="32">
        <f t="shared" si="15"/>
        <v>4.2083333333333339E-3</v>
      </c>
      <c r="H123" s="11">
        <f t="shared" si="16"/>
        <v>6743.905754783269</v>
      </c>
      <c r="I123" s="11">
        <f t="shared" si="17"/>
        <v>1611.0019298590569</v>
      </c>
      <c r="J123" s="11">
        <f t="shared" si="21"/>
        <v>5132.9038249242121</v>
      </c>
      <c r="K123" s="11">
        <f t="shared" si="22"/>
        <v>377679.43594356452</v>
      </c>
      <c r="L123" s="19">
        <f t="shared" si="18"/>
        <v>6013.9467592592473</v>
      </c>
      <c r="M123" s="19">
        <f t="shared" si="19"/>
        <v>1291.7245370370247</v>
      </c>
      <c r="N123" s="19">
        <f t="shared" si="23"/>
        <v>4722.2222222222226</v>
      </c>
      <c r="O123" s="19">
        <f t="shared" si="24"/>
        <v>302222.22222221922</v>
      </c>
      <c r="Q123" s="23">
        <f>SUM($H$8:H123)</f>
        <v>782293.06755486003</v>
      </c>
      <c r="R123" s="23">
        <f>SUM($J$8:J123)</f>
        <v>472320.56405643502</v>
      </c>
      <c r="S123" s="23">
        <f>SUM($I$8:I123)</f>
        <v>309972.50349842408</v>
      </c>
      <c r="T123" s="23">
        <f>SUM($L$8:L123)</f>
        <v>830168.63425925863</v>
      </c>
      <c r="U123" s="23">
        <f>SUM($N$8:N123)</f>
        <v>547777.77777777915</v>
      </c>
      <c r="V123" s="23">
        <f>SUM($M$8:M123)</f>
        <v>282390.85648148082</v>
      </c>
    </row>
    <row r="124" spans="2:22">
      <c r="B124" s="29"/>
      <c r="C124" s="28"/>
      <c r="E124" s="9">
        <f t="shared" si="20"/>
        <v>47574</v>
      </c>
      <c r="F124" s="31">
        <f t="shared" si="14"/>
        <v>5.0500000000000007</v>
      </c>
      <c r="G124" s="32">
        <f t="shared" si="15"/>
        <v>4.2083333333333339E-3</v>
      </c>
      <c r="H124" s="11">
        <f t="shared" si="16"/>
        <v>6743.905754783269</v>
      </c>
      <c r="I124" s="11">
        <f t="shared" si="17"/>
        <v>1589.4009595958341</v>
      </c>
      <c r="J124" s="11">
        <f t="shared" si="21"/>
        <v>5154.5047951874349</v>
      </c>
      <c r="K124" s="11">
        <f t="shared" si="22"/>
        <v>372524.93114837707</v>
      </c>
      <c r="L124" s="19">
        <f t="shared" si="18"/>
        <v>5994.0740740740621</v>
      </c>
      <c r="M124" s="19">
        <f t="shared" si="19"/>
        <v>1271.8518518518395</v>
      </c>
      <c r="N124" s="19">
        <f t="shared" si="23"/>
        <v>4722.2222222222226</v>
      </c>
      <c r="O124" s="19">
        <f t="shared" si="24"/>
        <v>297499.99999999697</v>
      </c>
      <c r="Q124" s="23">
        <f>SUM($H$8:H124)</f>
        <v>789036.97330964333</v>
      </c>
      <c r="R124" s="23">
        <f>SUM($J$8:J124)</f>
        <v>477475.06885162246</v>
      </c>
      <c r="S124" s="23">
        <f>SUM($I$8:I124)</f>
        <v>311561.90445801988</v>
      </c>
      <c r="T124" s="23">
        <f>SUM($L$8:L124)</f>
        <v>836162.70833333267</v>
      </c>
      <c r="U124" s="23">
        <f>SUM($N$8:N124)</f>
        <v>552500.0000000014</v>
      </c>
      <c r="V124" s="23">
        <f>SUM($M$8:M124)</f>
        <v>283662.70833333267</v>
      </c>
    </row>
    <row r="125" spans="2:22">
      <c r="B125" s="29"/>
      <c r="C125" s="28"/>
      <c r="E125" s="9">
        <f t="shared" si="20"/>
        <v>47604</v>
      </c>
      <c r="F125" s="31">
        <f t="shared" si="14"/>
        <v>5.0500000000000007</v>
      </c>
      <c r="G125" s="32">
        <f t="shared" si="15"/>
        <v>4.2083333333333339E-3</v>
      </c>
      <c r="H125" s="11">
        <f t="shared" si="16"/>
        <v>6743.905754783269</v>
      </c>
      <c r="I125" s="11">
        <f t="shared" si="17"/>
        <v>1567.7090852494205</v>
      </c>
      <c r="J125" s="11">
        <f t="shared" si="21"/>
        <v>5176.1966695338488</v>
      </c>
      <c r="K125" s="11">
        <f t="shared" si="22"/>
        <v>367348.73447884322</v>
      </c>
      <c r="L125" s="19">
        <f t="shared" si="18"/>
        <v>5974.2013888888769</v>
      </c>
      <c r="M125" s="19">
        <f t="shared" si="19"/>
        <v>1251.979166666654</v>
      </c>
      <c r="N125" s="19">
        <f t="shared" si="23"/>
        <v>4722.2222222222226</v>
      </c>
      <c r="O125" s="19">
        <f t="shared" si="24"/>
        <v>292777.77777777473</v>
      </c>
      <c r="Q125" s="23">
        <f>SUM($H$8:H125)</f>
        <v>795780.87906442664</v>
      </c>
      <c r="R125" s="23">
        <f>SUM($J$8:J125)</f>
        <v>482651.26552115631</v>
      </c>
      <c r="S125" s="23">
        <f>SUM($I$8:I125)</f>
        <v>313129.61354326928</v>
      </c>
      <c r="T125" s="23">
        <f>SUM($L$8:L125)</f>
        <v>842136.90972222155</v>
      </c>
      <c r="U125" s="23">
        <f>SUM($N$8:N125)</f>
        <v>557222.22222222365</v>
      </c>
      <c r="V125" s="23">
        <f>SUM($M$8:M125)</f>
        <v>284914.6874999993</v>
      </c>
    </row>
    <row r="126" spans="2:22">
      <c r="B126" s="29"/>
      <c r="C126" s="28"/>
      <c r="E126" s="9">
        <f t="shared" si="20"/>
        <v>47635</v>
      </c>
      <c r="F126" s="31">
        <f t="shared" si="14"/>
        <v>5.0500000000000007</v>
      </c>
      <c r="G126" s="32">
        <f t="shared" si="15"/>
        <v>4.2083333333333339E-3</v>
      </c>
      <c r="H126" s="11">
        <f t="shared" si="16"/>
        <v>6743.905754783269</v>
      </c>
      <c r="I126" s="11">
        <f t="shared" si="17"/>
        <v>1545.9259242651322</v>
      </c>
      <c r="J126" s="11">
        <f t="shared" si="21"/>
        <v>5197.9798305181366</v>
      </c>
      <c r="K126" s="11">
        <f t="shared" si="22"/>
        <v>362150.75464832509</v>
      </c>
      <c r="L126" s="19">
        <f t="shared" si="18"/>
        <v>5954.3287037036916</v>
      </c>
      <c r="M126" s="19">
        <f t="shared" si="19"/>
        <v>1232.1064814814688</v>
      </c>
      <c r="N126" s="19">
        <f t="shared" si="23"/>
        <v>4722.2222222222226</v>
      </c>
      <c r="O126" s="19">
        <f t="shared" si="24"/>
        <v>288055.55555555248</v>
      </c>
      <c r="Q126" s="23">
        <f>SUM($H$8:H126)</f>
        <v>802524.78481920995</v>
      </c>
      <c r="R126" s="23">
        <f>SUM($J$8:J126)</f>
        <v>487849.24535167444</v>
      </c>
      <c r="S126" s="23">
        <f>SUM($I$8:I126)</f>
        <v>314675.5394675344</v>
      </c>
      <c r="T126" s="23">
        <f>SUM($L$8:L126)</f>
        <v>848091.23842592526</v>
      </c>
      <c r="U126" s="23">
        <f>SUM($N$8:N126)</f>
        <v>561944.44444444589</v>
      </c>
      <c r="V126" s="23">
        <f>SUM($M$8:M126)</f>
        <v>286146.79398148076</v>
      </c>
    </row>
    <row r="127" spans="2:22">
      <c r="B127" s="29"/>
      <c r="C127" s="28"/>
      <c r="E127" s="9">
        <f t="shared" si="20"/>
        <v>47665</v>
      </c>
      <c r="F127" s="31">
        <f t="shared" si="14"/>
        <v>5.0500000000000007</v>
      </c>
      <c r="G127" s="32">
        <f t="shared" si="15"/>
        <v>4.2083333333333339E-3</v>
      </c>
      <c r="H127" s="11">
        <f t="shared" si="16"/>
        <v>6743.905754783269</v>
      </c>
      <c r="I127" s="11">
        <f t="shared" si="17"/>
        <v>1524.0510924783682</v>
      </c>
      <c r="J127" s="11">
        <f t="shared" si="21"/>
        <v>5219.8546623049006</v>
      </c>
      <c r="K127" s="11">
        <f t="shared" si="22"/>
        <v>356930.89998602017</v>
      </c>
      <c r="L127" s="19">
        <f t="shared" si="18"/>
        <v>5934.4560185185064</v>
      </c>
      <c r="M127" s="19">
        <f t="shared" si="19"/>
        <v>1212.2337962962836</v>
      </c>
      <c r="N127" s="19">
        <f t="shared" si="23"/>
        <v>4722.2222222222226</v>
      </c>
      <c r="O127" s="19">
        <f t="shared" si="24"/>
        <v>283333.33333333023</v>
      </c>
      <c r="Q127" s="23">
        <f>SUM($H$8:H127)</f>
        <v>809268.69057399326</v>
      </c>
      <c r="R127" s="23">
        <f>SUM($J$8:J127)</f>
        <v>493069.10001397936</v>
      </c>
      <c r="S127" s="23">
        <f>SUM($I$8:I127)</f>
        <v>316199.59056001279</v>
      </c>
      <c r="T127" s="23">
        <f>SUM($L$8:L127)</f>
        <v>854025.6944444438</v>
      </c>
      <c r="U127" s="23">
        <f>SUM($N$8:N127)</f>
        <v>566666.66666666814</v>
      </c>
      <c r="V127" s="23">
        <f>SUM($M$8:M127)</f>
        <v>287359.02777777705</v>
      </c>
    </row>
    <row r="128" spans="2:22">
      <c r="B128" s="29"/>
      <c r="C128" s="28"/>
      <c r="E128" s="9">
        <f t="shared" si="20"/>
        <v>47696</v>
      </c>
      <c r="F128" s="31">
        <f t="shared" si="14"/>
        <v>5.0500000000000007</v>
      </c>
      <c r="G128" s="32">
        <f t="shared" si="15"/>
        <v>4.2083333333333339E-3</v>
      </c>
      <c r="H128" s="11">
        <f t="shared" si="16"/>
        <v>6743.905754783269</v>
      </c>
      <c r="I128" s="11">
        <f t="shared" si="17"/>
        <v>1502.0842041078351</v>
      </c>
      <c r="J128" s="11">
        <f t="shared" si="21"/>
        <v>5241.8215506754341</v>
      </c>
      <c r="K128" s="11">
        <f t="shared" si="22"/>
        <v>351689.07843534474</v>
      </c>
      <c r="L128" s="19">
        <f t="shared" si="18"/>
        <v>5914.5833333333212</v>
      </c>
      <c r="M128" s="19">
        <f t="shared" si="19"/>
        <v>1192.3611111110981</v>
      </c>
      <c r="N128" s="19">
        <f t="shared" si="23"/>
        <v>4722.2222222222226</v>
      </c>
      <c r="O128" s="19">
        <f t="shared" si="24"/>
        <v>278611.11111110798</v>
      </c>
      <c r="Q128" s="23">
        <f>SUM($H$8:H128)</f>
        <v>816012.59632877656</v>
      </c>
      <c r="R128" s="23">
        <f>SUM($J$8:J128)</f>
        <v>498310.9215646548</v>
      </c>
      <c r="S128" s="23">
        <f>SUM($I$8:I128)</f>
        <v>317701.6747641206</v>
      </c>
      <c r="T128" s="23">
        <f>SUM($L$8:L128)</f>
        <v>859940.27777777717</v>
      </c>
      <c r="U128" s="23">
        <f>SUM($N$8:N128)</f>
        <v>571388.88888889039</v>
      </c>
      <c r="V128" s="23">
        <f>SUM($M$8:M128)</f>
        <v>288551.38888888818</v>
      </c>
    </row>
    <row r="129" spans="2:22">
      <c r="B129" s="29"/>
      <c r="C129" s="28"/>
      <c r="E129" s="9">
        <f t="shared" si="20"/>
        <v>47727</v>
      </c>
      <c r="F129" s="31">
        <f t="shared" si="14"/>
        <v>5.0500000000000007</v>
      </c>
      <c r="G129" s="32">
        <f t="shared" si="15"/>
        <v>4.2083333333333339E-3</v>
      </c>
      <c r="H129" s="11">
        <f t="shared" si="16"/>
        <v>6743.905754783269</v>
      </c>
      <c r="I129" s="11">
        <f t="shared" si="17"/>
        <v>1480.0248717487427</v>
      </c>
      <c r="J129" s="11">
        <f t="shared" si="21"/>
        <v>5263.8808830345261</v>
      </c>
      <c r="K129" s="11">
        <f t="shared" si="22"/>
        <v>346425.19755231019</v>
      </c>
      <c r="L129" s="19">
        <f t="shared" si="18"/>
        <v>5894.7106481481351</v>
      </c>
      <c r="M129" s="19">
        <f t="shared" si="19"/>
        <v>1172.4884259259129</v>
      </c>
      <c r="N129" s="19">
        <f t="shared" si="23"/>
        <v>4722.2222222222226</v>
      </c>
      <c r="O129" s="19">
        <f t="shared" si="24"/>
        <v>273888.88888888573</v>
      </c>
      <c r="Q129" s="23">
        <f>SUM($H$8:H129)</f>
        <v>822756.50208355987</v>
      </c>
      <c r="R129" s="23">
        <f>SUM($J$8:J129)</f>
        <v>503574.80244768935</v>
      </c>
      <c r="S129" s="23">
        <f>SUM($I$8:I129)</f>
        <v>319181.69963586936</v>
      </c>
      <c r="T129" s="23">
        <f>SUM($L$8:L129)</f>
        <v>865834.98842592526</v>
      </c>
      <c r="U129" s="23">
        <f>SUM($N$8:N129)</f>
        <v>576111.11111111264</v>
      </c>
      <c r="V129" s="23">
        <f>SUM($M$8:M129)</f>
        <v>289723.87731481408</v>
      </c>
    </row>
    <row r="130" spans="2:22">
      <c r="B130" s="29"/>
      <c r="C130" s="28"/>
      <c r="E130" s="9">
        <f t="shared" si="20"/>
        <v>47757</v>
      </c>
      <c r="F130" s="31">
        <f t="shared" si="14"/>
        <v>5.0500000000000007</v>
      </c>
      <c r="G130" s="32">
        <f t="shared" si="15"/>
        <v>4.2083333333333339E-3</v>
      </c>
      <c r="H130" s="11">
        <f t="shared" si="16"/>
        <v>6743.905754783269</v>
      </c>
      <c r="I130" s="11">
        <f t="shared" si="17"/>
        <v>1457.8727063659721</v>
      </c>
      <c r="J130" s="11">
        <f t="shared" si="21"/>
        <v>5286.0330484172973</v>
      </c>
      <c r="K130" s="11">
        <f t="shared" si="22"/>
        <v>341139.16450389288</v>
      </c>
      <c r="L130" s="19">
        <f t="shared" si="18"/>
        <v>5874.8379629629508</v>
      </c>
      <c r="M130" s="19">
        <f t="shared" si="19"/>
        <v>1152.6157407407277</v>
      </c>
      <c r="N130" s="19">
        <f t="shared" si="23"/>
        <v>4722.2222222222226</v>
      </c>
      <c r="O130" s="19">
        <f t="shared" si="24"/>
        <v>269166.66666666348</v>
      </c>
      <c r="Q130" s="23">
        <f>SUM($H$8:H130)</f>
        <v>829500.40783834318</v>
      </c>
      <c r="R130" s="23">
        <f>SUM($J$8:J130)</f>
        <v>508860.83549610665</v>
      </c>
      <c r="S130" s="23">
        <f>SUM($I$8:I130)</f>
        <v>320639.5723422353</v>
      </c>
      <c r="T130" s="23">
        <f>SUM($L$8:L130)</f>
        <v>871709.82638888818</v>
      </c>
      <c r="U130" s="23">
        <f>SUM($N$8:N130)</f>
        <v>580833.33333333489</v>
      </c>
      <c r="V130" s="23">
        <f>SUM($M$8:M130)</f>
        <v>290876.49305555481</v>
      </c>
    </row>
    <row r="131" spans="2:22">
      <c r="B131" s="29"/>
      <c r="C131" s="28"/>
      <c r="E131" s="9">
        <f t="shared" si="20"/>
        <v>47788</v>
      </c>
      <c r="F131" s="31">
        <f t="shared" si="14"/>
        <v>5.0500000000000007</v>
      </c>
      <c r="G131" s="32">
        <f t="shared" si="15"/>
        <v>4.2083333333333339E-3</v>
      </c>
      <c r="H131" s="11">
        <f t="shared" si="16"/>
        <v>6743.905754783269</v>
      </c>
      <c r="I131" s="11">
        <f t="shared" si="17"/>
        <v>1435.6273172872161</v>
      </c>
      <c r="J131" s="11">
        <f t="shared" si="21"/>
        <v>5308.2784374960529</v>
      </c>
      <c r="K131" s="11">
        <f t="shared" si="22"/>
        <v>335830.88606639684</v>
      </c>
      <c r="L131" s="19">
        <f t="shared" si="18"/>
        <v>5854.9652777777646</v>
      </c>
      <c r="M131" s="19">
        <f t="shared" si="19"/>
        <v>1132.7430555555422</v>
      </c>
      <c r="N131" s="19">
        <f t="shared" si="23"/>
        <v>4722.2222222222226</v>
      </c>
      <c r="O131" s="19">
        <f t="shared" si="24"/>
        <v>264444.44444444124</v>
      </c>
      <c r="Q131" s="23">
        <f>SUM($H$8:H131)</f>
        <v>836244.31359312648</v>
      </c>
      <c r="R131" s="23">
        <f>SUM($J$8:J131)</f>
        <v>514169.1139336027</v>
      </c>
      <c r="S131" s="23">
        <f>SUM($I$8:I131)</f>
        <v>322075.19965952251</v>
      </c>
      <c r="T131" s="23">
        <f>SUM($L$8:L131)</f>
        <v>877564.79166666593</v>
      </c>
      <c r="U131" s="23">
        <f>SUM($N$8:N131)</f>
        <v>585555.55555555713</v>
      </c>
      <c r="V131" s="23">
        <f>SUM($M$8:M131)</f>
        <v>292009.23611111037</v>
      </c>
    </row>
    <row r="132" spans="2:22">
      <c r="B132" s="29"/>
      <c r="C132" s="28"/>
      <c r="E132" s="9">
        <f t="shared" si="20"/>
        <v>47818</v>
      </c>
      <c r="F132" s="31">
        <f t="shared" si="14"/>
        <v>5.0500000000000007</v>
      </c>
      <c r="G132" s="32">
        <f t="shared" si="15"/>
        <v>4.2083333333333339E-3</v>
      </c>
      <c r="H132" s="11">
        <f t="shared" si="16"/>
        <v>6743.905754783269</v>
      </c>
      <c r="I132" s="11">
        <f t="shared" si="17"/>
        <v>1413.288312196087</v>
      </c>
      <c r="J132" s="11">
        <f t="shared" si="21"/>
        <v>5330.6174425871823</v>
      </c>
      <c r="K132" s="11">
        <f t="shared" si="22"/>
        <v>330500.26862380968</v>
      </c>
      <c r="L132" s="19">
        <f t="shared" si="18"/>
        <v>5835.0925925925794</v>
      </c>
      <c r="M132" s="19">
        <f t="shared" si="19"/>
        <v>1112.870370370357</v>
      </c>
      <c r="N132" s="19">
        <f t="shared" si="23"/>
        <v>4722.2222222222226</v>
      </c>
      <c r="O132" s="19">
        <f t="shared" si="24"/>
        <v>259722.22222221902</v>
      </c>
      <c r="Q132" s="23">
        <f>SUM($H$8:H132)</f>
        <v>842988.21934790979</v>
      </c>
      <c r="R132" s="23">
        <f>SUM($J$8:J132)</f>
        <v>519499.73137618985</v>
      </c>
      <c r="S132" s="23">
        <f>SUM($I$8:I132)</f>
        <v>323488.4879717186</v>
      </c>
      <c r="T132" s="23">
        <f>SUM($L$8:L132)</f>
        <v>883399.88425925851</v>
      </c>
      <c r="U132" s="23">
        <f>SUM($N$8:N132)</f>
        <v>590277.77777777938</v>
      </c>
      <c r="V132" s="23">
        <f>SUM($M$8:M132)</f>
        <v>293122.1064814807</v>
      </c>
    </row>
    <row r="133" spans="2:22">
      <c r="B133" s="29"/>
      <c r="C133" s="28"/>
      <c r="E133" s="9">
        <f t="shared" si="20"/>
        <v>47849</v>
      </c>
      <c r="F133" s="31">
        <f t="shared" si="14"/>
        <v>5.0500000000000007</v>
      </c>
      <c r="G133" s="32">
        <f t="shared" si="15"/>
        <v>4.2083333333333339E-3</v>
      </c>
      <c r="H133" s="11">
        <f t="shared" si="16"/>
        <v>6743.905754783269</v>
      </c>
      <c r="I133" s="11">
        <f t="shared" si="17"/>
        <v>1390.8552971251993</v>
      </c>
      <c r="J133" s="11">
        <f t="shared" si="21"/>
        <v>5353.0504576580697</v>
      </c>
      <c r="K133" s="11">
        <f t="shared" si="22"/>
        <v>325147.21816615161</v>
      </c>
      <c r="L133" s="19">
        <f t="shared" si="18"/>
        <v>5815.2199074073942</v>
      </c>
      <c r="M133" s="19">
        <f t="shared" si="19"/>
        <v>1092.9976851851718</v>
      </c>
      <c r="N133" s="19">
        <f t="shared" si="23"/>
        <v>4722.2222222222226</v>
      </c>
      <c r="O133" s="19">
        <f t="shared" si="24"/>
        <v>254999.9999999968</v>
      </c>
      <c r="Q133" s="23">
        <f>SUM($H$8:H133)</f>
        <v>849732.1251026931</v>
      </c>
      <c r="R133" s="23">
        <f>SUM($J$8:J133)</f>
        <v>524852.78183384787</v>
      </c>
      <c r="S133" s="23">
        <f>SUM($I$8:I133)</f>
        <v>324879.34326884378</v>
      </c>
      <c r="T133" s="23">
        <f>SUM($L$8:L133)</f>
        <v>889215.10416666593</v>
      </c>
      <c r="U133" s="23">
        <f>SUM($N$8:N133)</f>
        <v>595000.00000000163</v>
      </c>
      <c r="V133" s="23">
        <f>SUM($M$8:M133)</f>
        <v>294215.10416666587</v>
      </c>
    </row>
    <row r="134" spans="2:22">
      <c r="B134" s="29"/>
      <c r="C134" s="28"/>
      <c r="E134" s="9">
        <f t="shared" si="20"/>
        <v>47880</v>
      </c>
      <c r="F134" s="31">
        <f t="shared" si="14"/>
        <v>5.0500000000000007</v>
      </c>
      <c r="G134" s="32">
        <f t="shared" si="15"/>
        <v>4.2083333333333339E-3</v>
      </c>
      <c r="H134" s="11">
        <f t="shared" si="16"/>
        <v>6743.905754783269</v>
      </c>
      <c r="I134" s="11">
        <f t="shared" si="17"/>
        <v>1368.3278764492215</v>
      </c>
      <c r="J134" s="11">
        <f t="shared" si="21"/>
        <v>5375.5778783340475</v>
      </c>
      <c r="K134" s="11">
        <f t="shared" si="22"/>
        <v>319771.64028781757</v>
      </c>
      <c r="L134" s="19">
        <f t="shared" si="18"/>
        <v>5795.347222222209</v>
      </c>
      <c r="M134" s="19">
        <f t="shared" si="19"/>
        <v>1073.1249999999866</v>
      </c>
      <c r="N134" s="19">
        <f t="shared" si="23"/>
        <v>4722.2222222222226</v>
      </c>
      <c r="O134" s="19">
        <f t="shared" si="24"/>
        <v>250277.77777777458</v>
      </c>
      <c r="Q134" s="23">
        <f>SUM($H$8:H134)</f>
        <v>856476.03085747641</v>
      </c>
      <c r="R134" s="23">
        <f>SUM($J$8:J134)</f>
        <v>530228.35971218196</v>
      </c>
      <c r="S134" s="23">
        <f>SUM($I$8:I134)</f>
        <v>326247.67114529299</v>
      </c>
      <c r="T134" s="23">
        <f>SUM($L$8:L134)</f>
        <v>895010.45138888818</v>
      </c>
      <c r="U134" s="23">
        <f>SUM($N$8:N134)</f>
        <v>599722.22222222388</v>
      </c>
      <c r="V134" s="23">
        <f>SUM($M$8:M134)</f>
        <v>295288.22916666587</v>
      </c>
    </row>
    <row r="135" spans="2:22">
      <c r="B135" s="29"/>
      <c r="C135" s="28"/>
      <c r="E135" s="9">
        <f t="shared" si="20"/>
        <v>47908</v>
      </c>
      <c r="F135" s="31">
        <f t="shared" si="14"/>
        <v>5.0500000000000007</v>
      </c>
      <c r="G135" s="32">
        <f t="shared" si="15"/>
        <v>4.2083333333333339E-3</v>
      </c>
      <c r="H135" s="11">
        <f t="shared" si="16"/>
        <v>6743.905754783269</v>
      </c>
      <c r="I135" s="11">
        <f t="shared" si="17"/>
        <v>1345.7056528778992</v>
      </c>
      <c r="J135" s="11">
        <f t="shared" si="21"/>
        <v>5398.2001019053696</v>
      </c>
      <c r="K135" s="11">
        <f t="shared" si="22"/>
        <v>314373.44018591219</v>
      </c>
      <c r="L135" s="19">
        <f t="shared" si="18"/>
        <v>5775.4745370370238</v>
      </c>
      <c r="M135" s="19">
        <f t="shared" si="19"/>
        <v>1053.2523148148016</v>
      </c>
      <c r="N135" s="19">
        <f t="shared" si="23"/>
        <v>4722.2222222222226</v>
      </c>
      <c r="O135" s="19">
        <f t="shared" si="24"/>
        <v>245555.55555555236</v>
      </c>
      <c r="Q135" s="23">
        <f>SUM($H$8:H135)</f>
        <v>863219.93661225971</v>
      </c>
      <c r="R135" s="23">
        <f>SUM($J$8:J135)</f>
        <v>535626.55981408735</v>
      </c>
      <c r="S135" s="23">
        <f>SUM($I$8:I135)</f>
        <v>327593.37679817091</v>
      </c>
      <c r="T135" s="23">
        <f>SUM($L$8:L135)</f>
        <v>900785.92592592526</v>
      </c>
      <c r="U135" s="23">
        <f>SUM($N$8:N135)</f>
        <v>604444.44444444613</v>
      </c>
      <c r="V135" s="23">
        <f>SUM($M$8:M135)</f>
        <v>296341.48148148065</v>
      </c>
    </row>
    <row r="136" spans="2:22">
      <c r="B136" s="29"/>
      <c r="C136" s="28"/>
      <c r="E136" s="9">
        <f t="shared" si="20"/>
        <v>47939</v>
      </c>
      <c r="F136" s="31">
        <f t="shared" si="14"/>
        <v>5.0500000000000007</v>
      </c>
      <c r="G136" s="32">
        <f t="shared" si="15"/>
        <v>4.2083333333333339E-3</v>
      </c>
      <c r="H136" s="11">
        <f t="shared" si="16"/>
        <v>6743.905754783269</v>
      </c>
      <c r="I136" s="11">
        <f t="shared" si="17"/>
        <v>1322.9882274490474</v>
      </c>
      <c r="J136" s="11">
        <f t="shared" si="21"/>
        <v>5420.9175273342216</v>
      </c>
      <c r="K136" s="11">
        <f t="shared" si="22"/>
        <v>308952.52265857795</v>
      </c>
      <c r="L136" s="19">
        <f t="shared" si="18"/>
        <v>5755.6018518518395</v>
      </c>
      <c r="M136" s="19">
        <f t="shared" si="19"/>
        <v>1033.3796296296164</v>
      </c>
      <c r="N136" s="19">
        <f t="shared" si="23"/>
        <v>4722.2222222222226</v>
      </c>
      <c r="O136" s="19">
        <f t="shared" si="24"/>
        <v>240833.33333333014</v>
      </c>
      <c r="Q136" s="23">
        <f>SUM($H$8:H136)</f>
        <v>869963.84236704302</v>
      </c>
      <c r="R136" s="23">
        <f>SUM($J$8:J136)</f>
        <v>541047.47734142153</v>
      </c>
      <c r="S136" s="23">
        <f>SUM($I$8:I136)</f>
        <v>328916.36502561998</v>
      </c>
      <c r="T136" s="23">
        <f>SUM($L$8:L136)</f>
        <v>906541.52777777705</v>
      </c>
      <c r="U136" s="23">
        <f>SUM($N$8:N136)</f>
        <v>609166.66666666837</v>
      </c>
      <c r="V136" s="23">
        <f>SUM($M$8:M136)</f>
        <v>297374.86111111025</v>
      </c>
    </row>
    <row r="137" spans="2:22">
      <c r="B137" s="29"/>
      <c r="C137" s="28"/>
      <c r="E137" s="9">
        <f t="shared" si="20"/>
        <v>47969</v>
      </c>
      <c r="F137" s="31">
        <f t="shared" ref="F137:F200" si="25">VLOOKUP(E137,$B$8:$C$376,2)+$F$4</f>
        <v>5.0500000000000007</v>
      </c>
      <c r="G137" s="32">
        <f t="shared" ref="G137:G200" si="26">F137/12/100</f>
        <v>4.2083333333333339E-3</v>
      </c>
      <c r="H137" s="11">
        <f t="shared" ref="H137:H200" si="27">IF(K136=0,0,$H$8)</f>
        <v>6743.905754783269</v>
      </c>
      <c r="I137" s="11">
        <f t="shared" ref="I137:I200" si="28">K136*G137</f>
        <v>1300.1751995215157</v>
      </c>
      <c r="J137" s="11">
        <f t="shared" si="21"/>
        <v>5443.7305552617536</v>
      </c>
      <c r="K137" s="11">
        <f t="shared" si="22"/>
        <v>303508.79210331617</v>
      </c>
      <c r="L137" s="19">
        <f t="shared" ref="L137:L200" si="29">IF(O136=0,0,$H$4/$J$4+O136*G137)</f>
        <v>5735.7291666666533</v>
      </c>
      <c r="M137" s="19">
        <f t="shared" ref="M137:M200" si="30">O136*G137</f>
        <v>1013.5069444444312</v>
      </c>
      <c r="N137" s="19">
        <f t="shared" si="23"/>
        <v>4722.2222222222226</v>
      </c>
      <c r="O137" s="19">
        <f t="shared" si="24"/>
        <v>236111.11111110792</v>
      </c>
      <c r="Q137" s="23">
        <f>SUM($H$8:H137)</f>
        <v>876707.74812182633</v>
      </c>
      <c r="R137" s="23">
        <f>SUM($J$8:J137)</f>
        <v>546491.20789668325</v>
      </c>
      <c r="S137" s="23">
        <f>SUM($I$8:I137)</f>
        <v>330216.54022514151</v>
      </c>
      <c r="T137" s="23">
        <f>SUM($L$8:L137)</f>
        <v>912277.25694444368</v>
      </c>
      <c r="U137" s="23">
        <f>SUM($N$8:N137)</f>
        <v>613888.88888889062</v>
      </c>
      <c r="V137" s="23">
        <f>SUM($M$8:M137)</f>
        <v>298388.36805555469</v>
      </c>
    </row>
    <row r="138" spans="2:22">
      <c r="B138" s="29"/>
      <c r="C138" s="28"/>
      <c r="E138" s="9">
        <f t="shared" ref="E138:E201" si="31">EDATE(E137,1)</f>
        <v>48000</v>
      </c>
      <c r="F138" s="31">
        <f t="shared" si="25"/>
        <v>5.0500000000000007</v>
      </c>
      <c r="G138" s="32">
        <f t="shared" si="26"/>
        <v>4.2083333333333339E-3</v>
      </c>
      <c r="H138" s="11">
        <f t="shared" si="27"/>
        <v>6743.905754783269</v>
      </c>
      <c r="I138" s="11">
        <f t="shared" si="28"/>
        <v>1277.2661667681223</v>
      </c>
      <c r="J138" s="11">
        <f t="shared" ref="J138:J201" si="32">H138-I138</f>
        <v>5466.6395880151467</v>
      </c>
      <c r="K138" s="11">
        <f t="shared" ref="K138:K201" si="33">IF( K137-J138&lt;1,0,K137-J138)</f>
        <v>298042.15251530102</v>
      </c>
      <c r="L138" s="19">
        <f t="shared" si="29"/>
        <v>5715.856481481469</v>
      </c>
      <c r="M138" s="19">
        <f t="shared" si="30"/>
        <v>993.63425925924594</v>
      </c>
      <c r="N138" s="19">
        <f t="shared" ref="N138:N201" si="34">IF(O137=0,0,$H$4/$J$4)</f>
        <v>4722.2222222222226</v>
      </c>
      <c r="O138" s="19">
        <f t="shared" ref="O138:O201" si="35">IF(O137-N138&lt;1,0,O137-N138)</f>
        <v>231388.8888888857</v>
      </c>
      <c r="Q138" s="23">
        <f>SUM($H$8:H138)</f>
        <v>883451.65387660963</v>
      </c>
      <c r="R138" s="23">
        <f>SUM($J$8:J138)</f>
        <v>551957.8474846984</v>
      </c>
      <c r="S138" s="23">
        <f>SUM($I$8:I138)</f>
        <v>331493.8063919096</v>
      </c>
      <c r="T138" s="23">
        <f>SUM($L$8:L138)</f>
        <v>917993.11342592514</v>
      </c>
      <c r="U138" s="23">
        <f>SUM($N$8:N138)</f>
        <v>618611.11111111287</v>
      </c>
      <c r="V138" s="23">
        <f>SUM($M$8:M138)</f>
        <v>299382.00231481396</v>
      </c>
    </row>
    <row r="139" spans="2:22">
      <c r="B139" s="29"/>
      <c r="C139" s="28"/>
      <c r="E139" s="9">
        <f t="shared" si="31"/>
        <v>48030</v>
      </c>
      <c r="F139" s="31">
        <f t="shared" si="25"/>
        <v>5.0500000000000007</v>
      </c>
      <c r="G139" s="32">
        <f t="shared" si="26"/>
        <v>4.2083333333333339E-3</v>
      </c>
      <c r="H139" s="11">
        <f t="shared" si="27"/>
        <v>6743.905754783269</v>
      </c>
      <c r="I139" s="11">
        <f t="shared" si="28"/>
        <v>1254.2607251685586</v>
      </c>
      <c r="J139" s="11">
        <f t="shared" si="32"/>
        <v>5489.6450296147104</v>
      </c>
      <c r="K139" s="11">
        <f t="shared" si="33"/>
        <v>292552.50748568628</v>
      </c>
      <c r="L139" s="19">
        <f t="shared" si="29"/>
        <v>5695.9837962962838</v>
      </c>
      <c r="M139" s="19">
        <f t="shared" si="30"/>
        <v>973.76157407406083</v>
      </c>
      <c r="N139" s="19">
        <f t="shared" si="34"/>
        <v>4722.2222222222226</v>
      </c>
      <c r="O139" s="19">
        <f t="shared" si="35"/>
        <v>226666.66666666348</v>
      </c>
      <c r="Q139" s="23">
        <f>SUM($H$8:H139)</f>
        <v>890195.55963139294</v>
      </c>
      <c r="R139" s="23">
        <f>SUM($J$8:J139)</f>
        <v>557447.49251431308</v>
      </c>
      <c r="S139" s="23">
        <f>SUM($I$8:I139)</f>
        <v>332748.06711707817</v>
      </c>
      <c r="T139" s="23">
        <f>SUM($L$8:L139)</f>
        <v>923689.09722222143</v>
      </c>
      <c r="U139" s="23">
        <f>SUM($N$8:N139)</f>
        <v>623333.33333333512</v>
      </c>
      <c r="V139" s="23">
        <f>SUM($M$8:M139)</f>
        <v>300355.763888888</v>
      </c>
    </row>
    <row r="140" spans="2:22">
      <c r="B140" s="29"/>
      <c r="C140" s="28"/>
      <c r="E140" s="9">
        <f t="shared" si="31"/>
        <v>48061</v>
      </c>
      <c r="F140" s="31">
        <f t="shared" si="25"/>
        <v>5.0500000000000007</v>
      </c>
      <c r="G140" s="32">
        <f t="shared" si="26"/>
        <v>4.2083333333333339E-3</v>
      </c>
      <c r="H140" s="11">
        <f t="shared" si="27"/>
        <v>6743.905754783269</v>
      </c>
      <c r="I140" s="11">
        <f t="shared" si="28"/>
        <v>1231.1584690022632</v>
      </c>
      <c r="J140" s="11">
        <f t="shared" si="32"/>
        <v>5512.7472857810062</v>
      </c>
      <c r="K140" s="11">
        <f t="shared" si="33"/>
        <v>287039.76019990526</v>
      </c>
      <c r="L140" s="19">
        <f t="shared" si="29"/>
        <v>5676.1111111110986</v>
      </c>
      <c r="M140" s="19">
        <f t="shared" si="30"/>
        <v>953.88888888887561</v>
      </c>
      <c r="N140" s="19">
        <f t="shared" si="34"/>
        <v>4722.2222222222226</v>
      </c>
      <c r="O140" s="19">
        <f t="shared" si="35"/>
        <v>221944.44444444127</v>
      </c>
      <c r="Q140" s="23">
        <f>SUM($H$8:H140)</f>
        <v>896939.46538617625</v>
      </c>
      <c r="R140" s="23">
        <f>SUM($J$8:J140)</f>
        <v>562960.23980009404</v>
      </c>
      <c r="S140" s="23">
        <f>SUM($I$8:I140)</f>
        <v>333979.22558608046</v>
      </c>
      <c r="T140" s="23">
        <f>SUM($L$8:L140)</f>
        <v>929365.20833333256</v>
      </c>
      <c r="U140" s="23">
        <f>SUM($N$8:N140)</f>
        <v>628055.55555555737</v>
      </c>
      <c r="V140" s="23">
        <f>SUM($M$8:M140)</f>
        <v>301309.65277777688</v>
      </c>
    </row>
    <row r="141" spans="2:22">
      <c r="B141" s="29"/>
      <c r="C141" s="28"/>
      <c r="E141" s="9">
        <f t="shared" si="31"/>
        <v>48092</v>
      </c>
      <c r="F141" s="31">
        <f t="shared" si="25"/>
        <v>5.0500000000000007</v>
      </c>
      <c r="G141" s="32">
        <f t="shared" si="26"/>
        <v>4.2083333333333339E-3</v>
      </c>
      <c r="H141" s="11">
        <f t="shared" si="27"/>
        <v>6743.905754783269</v>
      </c>
      <c r="I141" s="11">
        <f t="shared" si="28"/>
        <v>1207.9589908412681</v>
      </c>
      <c r="J141" s="11">
        <f t="shared" si="32"/>
        <v>5535.9467639420009</v>
      </c>
      <c r="K141" s="11">
        <f t="shared" si="33"/>
        <v>281503.81343596324</v>
      </c>
      <c r="L141" s="19">
        <f t="shared" si="29"/>
        <v>5656.2384259259134</v>
      </c>
      <c r="M141" s="19">
        <f t="shared" si="30"/>
        <v>934.01620370369039</v>
      </c>
      <c r="N141" s="19">
        <f t="shared" si="34"/>
        <v>4722.2222222222226</v>
      </c>
      <c r="O141" s="19">
        <f t="shared" si="35"/>
        <v>217222.22222221905</v>
      </c>
      <c r="Q141" s="23">
        <f>SUM($H$8:H141)</f>
        <v>903683.37114095956</v>
      </c>
      <c r="R141" s="23">
        <f>SUM($J$8:J141)</f>
        <v>568496.18656403606</v>
      </c>
      <c r="S141" s="23">
        <f>SUM($I$8:I141)</f>
        <v>335187.18457692175</v>
      </c>
      <c r="T141" s="23">
        <f>SUM($L$8:L141)</f>
        <v>935021.44675925851</v>
      </c>
      <c r="U141" s="23">
        <f>SUM($N$8:N141)</f>
        <v>632777.77777777961</v>
      </c>
      <c r="V141" s="23">
        <f>SUM($M$8:M141)</f>
        <v>302243.66898148059</v>
      </c>
    </row>
    <row r="142" spans="2:22">
      <c r="B142" s="29"/>
      <c r="C142" s="28"/>
      <c r="E142" s="9">
        <f t="shared" si="31"/>
        <v>48122</v>
      </c>
      <c r="F142" s="31">
        <f t="shared" si="25"/>
        <v>5.0500000000000007</v>
      </c>
      <c r="G142" s="32">
        <f t="shared" si="26"/>
        <v>4.2083333333333339E-3</v>
      </c>
      <c r="H142" s="11">
        <f t="shared" si="27"/>
        <v>6743.905754783269</v>
      </c>
      <c r="I142" s="11">
        <f t="shared" si="28"/>
        <v>1184.6618815430122</v>
      </c>
      <c r="J142" s="11">
        <f t="shared" si="32"/>
        <v>5559.243873240257</v>
      </c>
      <c r="K142" s="11">
        <f t="shared" si="33"/>
        <v>275944.56956272299</v>
      </c>
      <c r="L142" s="19">
        <f t="shared" si="29"/>
        <v>5636.3657407407281</v>
      </c>
      <c r="M142" s="19">
        <f t="shared" si="30"/>
        <v>914.14351851850529</v>
      </c>
      <c r="N142" s="19">
        <f t="shared" si="34"/>
        <v>4722.2222222222226</v>
      </c>
      <c r="O142" s="19">
        <f t="shared" si="35"/>
        <v>212499.99999999683</v>
      </c>
      <c r="Q142" s="23">
        <f>SUM($H$8:H142)</f>
        <v>910427.27689574286</v>
      </c>
      <c r="R142" s="23">
        <f>SUM($J$8:J142)</f>
        <v>574055.43043727637</v>
      </c>
      <c r="S142" s="23">
        <f>SUM($I$8:I142)</f>
        <v>336371.84645846474</v>
      </c>
      <c r="T142" s="23">
        <f>SUM($L$8:L142)</f>
        <v>940657.81249999919</v>
      </c>
      <c r="U142" s="23">
        <f>SUM($N$8:N142)</f>
        <v>637500.00000000186</v>
      </c>
      <c r="V142" s="23">
        <f>SUM($M$8:M142)</f>
        <v>303157.81249999907</v>
      </c>
    </row>
    <row r="143" spans="2:22">
      <c r="B143" s="29"/>
      <c r="C143" s="28"/>
      <c r="E143" s="9">
        <f t="shared" si="31"/>
        <v>48153</v>
      </c>
      <c r="F143" s="31">
        <f t="shared" si="25"/>
        <v>5.0500000000000007</v>
      </c>
      <c r="G143" s="32">
        <f t="shared" si="26"/>
        <v>4.2083333333333339E-3</v>
      </c>
      <c r="H143" s="11">
        <f t="shared" si="27"/>
        <v>6743.905754783269</v>
      </c>
      <c r="I143" s="11">
        <f t="shared" si="28"/>
        <v>1161.2667302431259</v>
      </c>
      <c r="J143" s="11">
        <f t="shared" si="32"/>
        <v>5582.6390245401435</v>
      </c>
      <c r="K143" s="11">
        <f t="shared" si="33"/>
        <v>270361.93053818285</v>
      </c>
      <c r="L143" s="19">
        <f t="shared" si="29"/>
        <v>5616.4930555555429</v>
      </c>
      <c r="M143" s="19">
        <f t="shared" si="30"/>
        <v>894.27083333332007</v>
      </c>
      <c r="N143" s="19">
        <f t="shared" si="34"/>
        <v>4722.2222222222226</v>
      </c>
      <c r="O143" s="19">
        <f t="shared" si="35"/>
        <v>207777.77777777461</v>
      </c>
      <c r="Q143" s="23">
        <f>SUM($H$8:H143)</f>
        <v>917171.18265052617</v>
      </c>
      <c r="R143" s="23">
        <f>SUM($J$8:J143)</f>
        <v>579638.06946181657</v>
      </c>
      <c r="S143" s="23">
        <f>SUM($I$8:I143)</f>
        <v>337533.11318870785</v>
      </c>
      <c r="T143" s="23">
        <f>SUM($L$8:L143)</f>
        <v>946274.30555555469</v>
      </c>
      <c r="U143" s="23">
        <f>SUM($N$8:N143)</f>
        <v>642222.22222222411</v>
      </c>
      <c r="V143" s="23">
        <f>SUM($M$8:M143)</f>
        <v>304052.08333333238</v>
      </c>
    </row>
    <row r="144" spans="2:22">
      <c r="B144" s="29"/>
      <c r="C144" s="28"/>
      <c r="E144" s="9">
        <f t="shared" si="31"/>
        <v>48183</v>
      </c>
      <c r="F144" s="31">
        <f t="shared" si="25"/>
        <v>5.0500000000000007</v>
      </c>
      <c r="G144" s="32">
        <f t="shared" si="26"/>
        <v>4.2083333333333339E-3</v>
      </c>
      <c r="H144" s="11">
        <f t="shared" si="27"/>
        <v>6743.905754783269</v>
      </c>
      <c r="I144" s="11">
        <f t="shared" si="28"/>
        <v>1137.7731243481862</v>
      </c>
      <c r="J144" s="11">
        <f t="shared" si="32"/>
        <v>5606.1326304350823</v>
      </c>
      <c r="K144" s="11">
        <f t="shared" si="33"/>
        <v>264755.79790774774</v>
      </c>
      <c r="L144" s="19">
        <f t="shared" si="29"/>
        <v>5596.6203703703577</v>
      </c>
      <c r="M144" s="19">
        <f t="shared" si="30"/>
        <v>874.39814814813496</v>
      </c>
      <c r="N144" s="19">
        <f t="shared" si="34"/>
        <v>4722.2222222222226</v>
      </c>
      <c r="O144" s="19">
        <f t="shared" si="35"/>
        <v>203055.55555555239</v>
      </c>
      <c r="Q144" s="23">
        <f>SUM($H$8:H144)</f>
        <v>923915.08840530948</v>
      </c>
      <c r="R144" s="23">
        <f>SUM($J$8:J144)</f>
        <v>585244.20209225162</v>
      </c>
      <c r="S144" s="23">
        <f>SUM($I$8:I144)</f>
        <v>338670.88631305605</v>
      </c>
      <c r="T144" s="23">
        <f>SUM($L$8:L144)</f>
        <v>951870.92592592502</v>
      </c>
      <c r="U144" s="23">
        <f>SUM($N$8:N144)</f>
        <v>646944.44444444636</v>
      </c>
      <c r="V144" s="23">
        <f>SUM($M$8:M144)</f>
        <v>304926.48148148053</v>
      </c>
    </row>
    <row r="145" spans="2:22">
      <c r="B145" s="29"/>
      <c r="C145" s="28"/>
      <c r="E145" s="9">
        <f t="shared" si="31"/>
        <v>48214</v>
      </c>
      <c r="F145" s="31">
        <f t="shared" si="25"/>
        <v>5.0500000000000007</v>
      </c>
      <c r="G145" s="32">
        <f t="shared" si="26"/>
        <v>4.2083333333333339E-3</v>
      </c>
      <c r="H145" s="11">
        <f t="shared" si="27"/>
        <v>6743.905754783269</v>
      </c>
      <c r="I145" s="11">
        <f t="shared" si="28"/>
        <v>1114.1806495284386</v>
      </c>
      <c r="J145" s="11">
        <f t="shared" si="32"/>
        <v>5629.7251052548309</v>
      </c>
      <c r="K145" s="11">
        <f t="shared" si="33"/>
        <v>259126.07280249291</v>
      </c>
      <c r="L145" s="19">
        <f t="shared" si="29"/>
        <v>5576.7476851851725</v>
      </c>
      <c r="M145" s="19">
        <f t="shared" si="30"/>
        <v>854.52546296294975</v>
      </c>
      <c r="N145" s="19">
        <f t="shared" si="34"/>
        <v>4722.2222222222226</v>
      </c>
      <c r="O145" s="19">
        <f t="shared" si="35"/>
        <v>198333.33333333017</v>
      </c>
      <c r="Q145" s="23">
        <f>SUM($H$8:H145)</f>
        <v>930658.99416009279</v>
      </c>
      <c r="R145" s="23">
        <f>SUM($J$8:J145)</f>
        <v>590873.92719750642</v>
      </c>
      <c r="S145" s="23">
        <f>SUM($I$8:I145)</f>
        <v>339785.0669625845</v>
      </c>
      <c r="T145" s="23">
        <f>SUM($L$8:L145)</f>
        <v>957447.67361111019</v>
      </c>
      <c r="U145" s="23">
        <f>SUM($N$8:N145)</f>
        <v>651666.66666666861</v>
      </c>
      <c r="V145" s="23">
        <f>SUM($M$8:M145)</f>
        <v>305781.00694444351</v>
      </c>
    </row>
    <row r="146" spans="2:22">
      <c r="B146" s="29"/>
      <c r="C146" s="28"/>
      <c r="E146" s="9">
        <f t="shared" si="31"/>
        <v>48245</v>
      </c>
      <c r="F146" s="31">
        <f t="shared" si="25"/>
        <v>5.0500000000000007</v>
      </c>
      <c r="G146" s="32">
        <f t="shared" si="26"/>
        <v>4.2083333333333339E-3</v>
      </c>
      <c r="H146" s="11">
        <f t="shared" si="27"/>
        <v>6743.905754783269</v>
      </c>
      <c r="I146" s="11">
        <f t="shared" si="28"/>
        <v>1090.4888897104911</v>
      </c>
      <c r="J146" s="11">
        <f t="shared" si="32"/>
        <v>5653.4168650727779</v>
      </c>
      <c r="K146" s="11">
        <f t="shared" si="33"/>
        <v>253472.65593742015</v>
      </c>
      <c r="L146" s="19">
        <f t="shared" si="29"/>
        <v>5556.8749999999873</v>
      </c>
      <c r="M146" s="19">
        <f t="shared" si="30"/>
        <v>834.65277777776453</v>
      </c>
      <c r="N146" s="19">
        <f t="shared" si="34"/>
        <v>4722.2222222222226</v>
      </c>
      <c r="O146" s="19">
        <f t="shared" si="35"/>
        <v>193611.11111110795</v>
      </c>
      <c r="Q146" s="23">
        <f>SUM($H$8:H146)</f>
        <v>937402.89991487609</v>
      </c>
      <c r="R146" s="23">
        <f>SUM($J$8:J146)</f>
        <v>596527.34406257921</v>
      </c>
      <c r="S146" s="23">
        <f>SUM($I$8:I146)</f>
        <v>340875.55585229502</v>
      </c>
      <c r="T146" s="23">
        <f>SUM($L$8:L146)</f>
        <v>963004.54861111019</v>
      </c>
      <c r="U146" s="23">
        <f>SUM($N$8:N146)</f>
        <v>656388.88888889086</v>
      </c>
      <c r="V146" s="23">
        <f>SUM($M$8:M146)</f>
        <v>306615.65972222126</v>
      </c>
    </row>
    <row r="147" spans="2:22">
      <c r="B147" s="29"/>
      <c r="C147" s="28"/>
      <c r="E147" s="9">
        <f t="shared" si="31"/>
        <v>48274</v>
      </c>
      <c r="F147" s="31">
        <f t="shared" si="25"/>
        <v>5.0500000000000007</v>
      </c>
      <c r="G147" s="32">
        <f t="shared" si="26"/>
        <v>4.2083333333333339E-3</v>
      </c>
      <c r="H147" s="11">
        <f t="shared" si="27"/>
        <v>6743.905754783269</v>
      </c>
      <c r="I147" s="11">
        <f t="shared" si="28"/>
        <v>1066.6974270699766</v>
      </c>
      <c r="J147" s="11">
        <f t="shared" si="32"/>
        <v>5677.2083277132924</v>
      </c>
      <c r="K147" s="11">
        <f t="shared" si="33"/>
        <v>247795.44760970684</v>
      </c>
      <c r="L147" s="19">
        <f t="shared" si="29"/>
        <v>5537.002314814802</v>
      </c>
      <c r="M147" s="19">
        <f t="shared" si="30"/>
        <v>814.78009259257942</v>
      </c>
      <c r="N147" s="19">
        <f t="shared" si="34"/>
        <v>4722.2222222222226</v>
      </c>
      <c r="O147" s="19">
        <f t="shared" si="35"/>
        <v>188888.88888888573</v>
      </c>
      <c r="Q147" s="23">
        <f>SUM($H$8:H147)</f>
        <v>944146.8056696594</v>
      </c>
      <c r="R147" s="23">
        <f>SUM($J$8:J147)</f>
        <v>602204.55239029252</v>
      </c>
      <c r="S147" s="23">
        <f>SUM($I$8:I147)</f>
        <v>341942.25327936502</v>
      </c>
      <c r="T147" s="23">
        <f>SUM($L$8:L147)</f>
        <v>968541.55092592502</v>
      </c>
      <c r="U147" s="23">
        <f>SUM($N$8:N147)</f>
        <v>661111.1111111131</v>
      </c>
      <c r="V147" s="23">
        <f>SUM($M$8:M147)</f>
        <v>307430.43981481384</v>
      </c>
    </row>
    <row r="148" spans="2:22">
      <c r="B148" s="29"/>
      <c r="C148" s="28"/>
      <c r="E148" s="9">
        <f t="shared" si="31"/>
        <v>48305</v>
      </c>
      <c r="F148" s="31">
        <f t="shared" si="25"/>
        <v>5.0500000000000007</v>
      </c>
      <c r="G148" s="32">
        <f t="shared" si="26"/>
        <v>4.2083333333333339E-3</v>
      </c>
      <c r="H148" s="11">
        <f t="shared" si="27"/>
        <v>6743.905754783269</v>
      </c>
      <c r="I148" s="11">
        <f t="shared" si="28"/>
        <v>1042.805842024183</v>
      </c>
      <c r="J148" s="11">
        <f t="shared" si="32"/>
        <v>5701.0999127590858</v>
      </c>
      <c r="K148" s="11">
        <f t="shared" si="33"/>
        <v>242094.34769694775</v>
      </c>
      <c r="L148" s="19">
        <f t="shared" si="29"/>
        <v>5517.1296296296168</v>
      </c>
      <c r="M148" s="19">
        <f t="shared" si="30"/>
        <v>794.9074074073942</v>
      </c>
      <c r="N148" s="19">
        <f t="shared" si="34"/>
        <v>4722.2222222222226</v>
      </c>
      <c r="O148" s="19">
        <f t="shared" si="35"/>
        <v>184166.66666666351</v>
      </c>
      <c r="Q148" s="23">
        <f>SUM($H$8:H148)</f>
        <v>950890.71142444271</v>
      </c>
      <c r="R148" s="23">
        <f>SUM($J$8:J148)</f>
        <v>607905.65230305155</v>
      </c>
      <c r="S148" s="23">
        <f>SUM($I$8:I148)</f>
        <v>342985.05912138917</v>
      </c>
      <c r="T148" s="23">
        <f>SUM($L$8:L148)</f>
        <v>974058.68055555469</v>
      </c>
      <c r="U148" s="23">
        <f>SUM($N$8:N148)</f>
        <v>665833.33333333535</v>
      </c>
      <c r="V148" s="23">
        <f>SUM($M$8:M148)</f>
        <v>308225.34722222126</v>
      </c>
    </row>
    <row r="149" spans="2:22">
      <c r="B149" s="29"/>
      <c r="C149" s="28"/>
      <c r="E149" s="9">
        <f t="shared" si="31"/>
        <v>48335</v>
      </c>
      <c r="F149" s="31">
        <f t="shared" si="25"/>
        <v>5.0500000000000007</v>
      </c>
      <c r="G149" s="32">
        <f t="shared" si="26"/>
        <v>4.2083333333333339E-3</v>
      </c>
      <c r="H149" s="11">
        <f t="shared" si="27"/>
        <v>6743.905754783269</v>
      </c>
      <c r="I149" s="11">
        <f t="shared" si="28"/>
        <v>1018.8137132246552</v>
      </c>
      <c r="J149" s="11">
        <f t="shared" si="32"/>
        <v>5725.0920415586133</v>
      </c>
      <c r="K149" s="11">
        <f t="shared" si="33"/>
        <v>236369.25565538913</v>
      </c>
      <c r="L149" s="19">
        <f t="shared" si="29"/>
        <v>5497.2569444444316</v>
      </c>
      <c r="M149" s="19">
        <f t="shared" si="30"/>
        <v>775.0347222222091</v>
      </c>
      <c r="N149" s="19">
        <f t="shared" si="34"/>
        <v>4722.2222222222226</v>
      </c>
      <c r="O149" s="19">
        <f t="shared" si="35"/>
        <v>179444.44444444129</v>
      </c>
      <c r="Q149" s="23">
        <f>SUM($H$8:H149)</f>
        <v>957634.61717922601</v>
      </c>
      <c r="R149" s="23">
        <f>SUM($J$8:J149)</f>
        <v>613630.74434461014</v>
      </c>
      <c r="S149" s="23">
        <f>SUM($I$8:I149)</f>
        <v>344003.87283461384</v>
      </c>
      <c r="T149" s="23">
        <f>SUM($L$8:L149)</f>
        <v>979555.93749999907</v>
      </c>
      <c r="U149" s="23">
        <f>SUM($N$8:N149)</f>
        <v>670555.5555555576</v>
      </c>
      <c r="V149" s="23">
        <f>SUM($M$8:M149)</f>
        <v>309000.38194444345</v>
      </c>
    </row>
    <row r="150" spans="2:22">
      <c r="B150" s="29"/>
      <c r="C150" s="28"/>
      <c r="E150" s="9">
        <f t="shared" si="31"/>
        <v>48366</v>
      </c>
      <c r="F150" s="31">
        <f t="shared" si="25"/>
        <v>5.0500000000000007</v>
      </c>
      <c r="G150" s="32">
        <f t="shared" si="26"/>
        <v>4.2083333333333339E-3</v>
      </c>
      <c r="H150" s="11">
        <f t="shared" si="27"/>
        <v>6743.905754783269</v>
      </c>
      <c r="I150" s="11">
        <f t="shared" si="28"/>
        <v>994.72061754976278</v>
      </c>
      <c r="J150" s="11">
        <f t="shared" si="32"/>
        <v>5749.1851372335059</v>
      </c>
      <c r="K150" s="11">
        <f t="shared" si="33"/>
        <v>230620.07051815564</v>
      </c>
      <c r="L150" s="19">
        <f t="shared" si="29"/>
        <v>5477.3842592592464</v>
      </c>
      <c r="M150" s="19">
        <f t="shared" si="30"/>
        <v>755.16203703702388</v>
      </c>
      <c r="N150" s="19">
        <f t="shared" si="34"/>
        <v>4722.2222222222226</v>
      </c>
      <c r="O150" s="19">
        <f t="shared" si="35"/>
        <v>174722.22222221908</v>
      </c>
      <c r="Q150" s="23">
        <f>SUM($H$8:H150)</f>
        <v>964378.52293400932</v>
      </c>
      <c r="R150" s="23">
        <f>SUM($J$8:J150)</f>
        <v>619379.9294818436</v>
      </c>
      <c r="S150" s="23">
        <f>SUM($I$8:I150)</f>
        <v>344998.59345216362</v>
      </c>
      <c r="T150" s="23">
        <f>SUM($L$8:L150)</f>
        <v>985033.32175925828</v>
      </c>
      <c r="U150" s="23">
        <f>SUM($N$8:N150)</f>
        <v>675277.77777777985</v>
      </c>
      <c r="V150" s="23">
        <f>SUM($M$8:M150)</f>
        <v>309755.54398148047</v>
      </c>
    </row>
    <row r="151" spans="2:22">
      <c r="B151" s="29"/>
      <c r="C151" s="28"/>
      <c r="E151" s="9">
        <f t="shared" si="31"/>
        <v>48396</v>
      </c>
      <c r="F151" s="31">
        <f t="shared" si="25"/>
        <v>5.0500000000000007</v>
      </c>
      <c r="G151" s="32">
        <f t="shared" si="26"/>
        <v>4.2083333333333339E-3</v>
      </c>
      <c r="H151" s="11">
        <f t="shared" si="27"/>
        <v>6743.905754783269</v>
      </c>
      <c r="I151" s="11">
        <f t="shared" si="28"/>
        <v>970.52613009723848</v>
      </c>
      <c r="J151" s="11">
        <f t="shared" si="32"/>
        <v>5773.3796246860302</v>
      </c>
      <c r="K151" s="11">
        <f t="shared" si="33"/>
        <v>224846.69089346961</v>
      </c>
      <c r="L151" s="19">
        <f t="shared" si="29"/>
        <v>5457.5115740740612</v>
      </c>
      <c r="M151" s="19">
        <f t="shared" si="30"/>
        <v>735.28935185183866</v>
      </c>
      <c r="N151" s="19">
        <f t="shared" si="34"/>
        <v>4722.2222222222226</v>
      </c>
      <c r="O151" s="19">
        <f t="shared" si="35"/>
        <v>169999.99999999686</v>
      </c>
      <c r="Q151" s="23">
        <f>SUM($H$8:H151)</f>
        <v>971122.42868879263</v>
      </c>
      <c r="R151" s="23">
        <f>SUM($J$8:J151)</f>
        <v>625153.30910652969</v>
      </c>
      <c r="S151" s="23">
        <f>SUM($I$8:I151)</f>
        <v>345969.11958226084</v>
      </c>
      <c r="T151" s="23">
        <f>SUM($L$8:L151)</f>
        <v>990490.83333333232</v>
      </c>
      <c r="U151" s="23">
        <f>SUM($N$8:N151)</f>
        <v>680000.0000000021</v>
      </c>
      <c r="V151" s="23">
        <f>SUM($M$8:M151)</f>
        <v>310490.83333333232</v>
      </c>
    </row>
    <row r="152" spans="2:22">
      <c r="B152" s="29"/>
      <c r="C152" s="28"/>
      <c r="E152" s="9">
        <f t="shared" si="31"/>
        <v>48427</v>
      </c>
      <c r="F152" s="31">
        <f t="shared" si="25"/>
        <v>5.0500000000000007</v>
      </c>
      <c r="G152" s="32">
        <f t="shared" si="26"/>
        <v>4.2083333333333339E-3</v>
      </c>
      <c r="H152" s="11">
        <f t="shared" si="27"/>
        <v>6743.905754783269</v>
      </c>
      <c r="I152" s="11">
        <f t="shared" si="28"/>
        <v>946.2298241766847</v>
      </c>
      <c r="J152" s="11">
        <f t="shared" si="32"/>
        <v>5797.6759306065842</v>
      </c>
      <c r="K152" s="11">
        <f t="shared" si="33"/>
        <v>219049.01496286303</v>
      </c>
      <c r="L152" s="19">
        <f t="shared" si="29"/>
        <v>5437.638888888876</v>
      </c>
      <c r="M152" s="19">
        <f t="shared" si="30"/>
        <v>715.41666666665355</v>
      </c>
      <c r="N152" s="19">
        <f t="shared" si="34"/>
        <v>4722.2222222222226</v>
      </c>
      <c r="O152" s="19">
        <f t="shared" si="35"/>
        <v>165277.77777777464</v>
      </c>
      <c r="Q152" s="23">
        <f>SUM($H$8:H152)</f>
        <v>977866.33444357594</v>
      </c>
      <c r="R152" s="23">
        <f>SUM($J$8:J152)</f>
        <v>630950.98503713624</v>
      </c>
      <c r="S152" s="23">
        <f>SUM($I$8:I152)</f>
        <v>346915.34940643754</v>
      </c>
      <c r="T152" s="23">
        <f>SUM($L$8:L152)</f>
        <v>995928.4722222212</v>
      </c>
      <c r="U152" s="23">
        <f>SUM($N$8:N152)</f>
        <v>684722.22222222434</v>
      </c>
      <c r="V152" s="23">
        <f>SUM($M$8:M152)</f>
        <v>311206.24999999895</v>
      </c>
    </row>
    <row r="153" spans="2:22">
      <c r="B153" s="29"/>
      <c r="C153" s="28"/>
      <c r="E153" s="9">
        <f t="shared" si="31"/>
        <v>48458</v>
      </c>
      <c r="F153" s="31">
        <f t="shared" si="25"/>
        <v>5.0500000000000007</v>
      </c>
      <c r="G153" s="32">
        <f t="shared" si="26"/>
        <v>4.2083333333333339E-3</v>
      </c>
      <c r="H153" s="11">
        <f t="shared" si="27"/>
        <v>6743.905754783269</v>
      </c>
      <c r="I153" s="11">
        <f t="shared" si="28"/>
        <v>921.83127130204866</v>
      </c>
      <c r="J153" s="11">
        <f t="shared" si="32"/>
        <v>5822.0744834812203</v>
      </c>
      <c r="K153" s="11">
        <f t="shared" si="33"/>
        <v>213226.94047938182</v>
      </c>
      <c r="L153" s="19">
        <f t="shared" si="29"/>
        <v>5417.7662037036907</v>
      </c>
      <c r="M153" s="19">
        <f t="shared" si="30"/>
        <v>695.54398148146834</v>
      </c>
      <c r="N153" s="19">
        <f t="shared" si="34"/>
        <v>4722.2222222222226</v>
      </c>
      <c r="O153" s="19">
        <f t="shared" si="35"/>
        <v>160555.55555555242</v>
      </c>
      <c r="Q153" s="23">
        <f>SUM($H$8:H153)</f>
        <v>984610.24019835924</v>
      </c>
      <c r="R153" s="23">
        <f>SUM($J$8:J153)</f>
        <v>636773.05952061748</v>
      </c>
      <c r="S153" s="23">
        <f>SUM($I$8:I153)</f>
        <v>347837.18067773961</v>
      </c>
      <c r="T153" s="23">
        <f>SUM($L$8:L153)</f>
        <v>1001346.2384259249</v>
      </c>
      <c r="U153" s="23">
        <f>SUM($N$8:N153)</f>
        <v>689444.44444444659</v>
      </c>
      <c r="V153" s="23">
        <f>SUM($M$8:M153)</f>
        <v>311901.79398148041</v>
      </c>
    </row>
    <row r="154" spans="2:22">
      <c r="B154" s="29"/>
      <c r="C154" s="28"/>
      <c r="E154" s="9">
        <f t="shared" si="31"/>
        <v>48488</v>
      </c>
      <c r="F154" s="31">
        <f t="shared" si="25"/>
        <v>5.0500000000000007</v>
      </c>
      <c r="G154" s="32">
        <f t="shared" si="26"/>
        <v>4.2083333333333339E-3</v>
      </c>
      <c r="H154" s="11">
        <f t="shared" si="27"/>
        <v>6743.905754783269</v>
      </c>
      <c r="I154" s="11">
        <f t="shared" si="28"/>
        <v>897.33004118406529</v>
      </c>
      <c r="J154" s="11">
        <f t="shared" si="32"/>
        <v>5846.5757135992035</v>
      </c>
      <c r="K154" s="11">
        <f t="shared" si="33"/>
        <v>207380.36476578261</v>
      </c>
      <c r="L154" s="19">
        <f t="shared" si="29"/>
        <v>5397.8935185185055</v>
      </c>
      <c r="M154" s="19">
        <f t="shared" si="30"/>
        <v>675.67129629628323</v>
      </c>
      <c r="N154" s="19">
        <f t="shared" si="34"/>
        <v>4722.2222222222226</v>
      </c>
      <c r="O154" s="19">
        <f t="shared" si="35"/>
        <v>155833.3333333302</v>
      </c>
      <c r="Q154" s="23">
        <f>SUM($H$8:H154)</f>
        <v>991354.14595314255</v>
      </c>
      <c r="R154" s="23">
        <f>SUM($J$8:J154)</f>
        <v>642619.63523421669</v>
      </c>
      <c r="S154" s="23">
        <f>SUM($I$8:I154)</f>
        <v>348734.5107189237</v>
      </c>
      <c r="T154" s="23">
        <f>SUM($L$8:L154)</f>
        <v>1006744.1319444434</v>
      </c>
      <c r="U154" s="23">
        <f>SUM($N$8:N154)</f>
        <v>694166.66666666884</v>
      </c>
      <c r="V154" s="23">
        <f>SUM($M$8:M154)</f>
        <v>312577.4652777767</v>
      </c>
    </row>
    <row r="155" spans="2:22">
      <c r="B155" s="29"/>
      <c r="C155" s="28"/>
      <c r="E155" s="9">
        <f t="shared" si="31"/>
        <v>48519</v>
      </c>
      <c r="F155" s="31">
        <f t="shared" si="25"/>
        <v>5.0500000000000007</v>
      </c>
      <c r="G155" s="32">
        <f t="shared" si="26"/>
        <v>4.2083333333333339E-3</v>
      </c>
      <c r="H155" s="11">
        <f t="shared" si="27"/>
        <v>6743.905754783269</v>
      </c>
      <c r="I155" s="11">
        <f t="shared" si="28"/>
        <v>872.72570172266865</v>
      </c>
      <c r="J155" s="11">
        <f t="shared" si="32"/>
        <v>5871.1800530606006</v>
      </c>
      <c r="K155" s="11">
        <f t="shared" si="33"/>
        <v>201509.184712722</v>
      </c>
      <c r="L155" s="19">
        <f t="shared" si="29"/>
        <v>5378.0208333333203</v>
      </c>
      <c r="M155" s="19">
        <f t="shared" si="30"/>
        <v>655.79861111109801</v>
      </c>
      <c r="N155" s="19">
        <f t="shared" si="34"/>
        <v>4722.2222222222226</v>
      </c>
      <c r="O155" s="19">
        <f t="shared" si="35"/>
        <v>151111.11111110798</v>
      </c>
      <c r="Q155" s="23">
        <f>SUM($H$8:H155)</f>
        <v>998098.05170792586</v>
      </c>
      <c r="R155" s="23">
        <f>SUM($J$8:J155)</f>
        <v>648490.81528727734</v>
      </c>
      <c r="S155" s="23">
        <f>SUM($I$8:I155)</f>
        <v>349607.23642064637</v>
      </c>
      <c r="T155" s="23">
        <f>SUM($L$8:L155)</f>
        <v>1012122.1527777768</v>
      </c>
      <c r="U155" s="23">
        <f>SUM($N$8:N155)</f>
        <v>698888.88888889109</v>
      </c>
      <c r="V155" s="23">
        <f>SUM($M$8:M155)</f>
        <v>313233.26388888783</v>
      </c>
    </row>
    <row r="156" spans="2:22">
      <c r="B156" s="29"/>
      <c r="C156" s="28"/>
      <c r="E156" s="9">
        <f t="shared" si="31"/>
        <v>48549</v>
      </c>
      <c r="F156" s="31">
        <f t="shared" si="25"/>
        <v>5.0500000000000007</v>
      </c>
      <c r="G156" s="32">
        <f t="shared" si="26"/>
        <v>4.2083333333333339E-3</v>
      </c>
      <c r="H156" s="11">
        <f t="shared" si="27"/>
        <v>6743.905754783269</v>
      </c>
      <c r="I156" s="11">
        <f t="shared" si="28"/>
        <v>848.0178189993718</v>
      </c>
      <c r="J156" s="11">
        <f t="shared" si="32"/>
        <v>5895.8879357838969</v>
      </c>
      <c r="K156" s="11">
        <f t="shared" si="33"/>
        <v>195613.29677693811</v>
      </c>
      <c r="L156" s="19">
        <f t="shared" si="29"/>
        <v>5358.1481481481351</v>
      </c>
      <c r="M156" s="19">
        <f t="shared" si="30"/>
        <v>635.92592592591279</v>
      </c>
      <c r="N156" s="19">
        <f t="shared" si="34"/>
        <v>4722.2222222222226</v>
      </c>
      <c r="O156" s="19">
        <f t="shared" si="35"/>
        <v>146388.88888888576</v>
      </c>
      <c r="Q156" s="23">
        <f>SUM($H$8:H156)</f>
        <v>1004841.9574627092</v>
      </c>
      <c r="R156" s="23">
        <f>SUM($J$8:J156)</f>
        <v>654386.70322306128</v>
      </c>
      <c r="S156" s="23">
        <f>SUM($I$8:I156)</f>
        <v>350455.25423964573</v>
      </c>
      <c r="T156" s="23">
        <f>SUM($L$8:L156)</f>
        <v>1017480.3009259249</v>
      </c>
      <c r="U156" s="23">
        <f>SUM($N$8:N156)</f>
        <v>703611.11111111334</v>
      </c>
      <c r="V156" s="23">
        <f>SUM($M$8:M156)</f>
        <v>313869.18981481373</v>
      </c>
    </row>
    <row r="157" spans="2:22">
      <c r="B157" s="29"/>
      <c r="C157" s="28"/>
      <c r="E157" s="9">
        <f t="shared" si="31"/>
        <v>48580</v>
      </c>
      <c r="F157" s="31">
        <f t="shared" si="25"/>
        <v>5.0500000000000007</v>
      </c>
      <c r="G157" s="32">
        <f t="shared" si="26"/>
        <v>4.2083333333333339E-3</v>
      </c>
      <c r="H157" s="11">
        <f t="shared" si="27"/>
        <v>6743.905754783269</v>
      </c>
      <c r="I157" s="11">
        <f t="shared" si="28"/>
        <v>823.2059572696146</v>
      </c>
      <c r="J157" s="11">
        <f t="shared" si="32"/>
        <v>5920.6997975136546</v>
      </c>
      <c r="K157" s="11">
        <f t="shared" si="33"/>
        <v>189692.59697942444</v>
      </c>
      <c r="L157" s="19">
        <f t="shared" si="29"/>
        <v>5338.2754629629508</v>
      </c>
      <c r="M157" s="19">
        <f t="shared" si="30"/>
        <v>616.05324074072769</v>
      </c>
      <c r="N157" s="19">
        <f t="shared" si="34"/>
        <v>4722.2222222222226</v>
      </c>
      <c r="O157" s="19">
        <f t="shared" si="35"/>
        <v>141666.66666666354</v>
      </c>
      <c r="Q157" s="23">
        <f>SUM($H$8:H157)</f>
        <v>1011585.8632174925</v>
      </c>
      <c r="R157" s="23">
        <f>SUM($J$8:J157)</f>
        <v>660307.40302057494</v>
      </c>
      <c r="S157" s="23">
        <f>SUM($I$8:I157)</f>
        <v>351278.46019691532</v>
      </c>
      <c r="T157" s="23">
        <f>SUM($L$8:L157)</f>
        <v>1022818.5763888878</v>
      </c>
      <c r="U157" s="23">
        <f>SUM($N$8:N157)</f>
        <v>708333.33333333558</v>
      </c>
      <c r="V157" s="23">
        <f>SUM($M$8:M157)</f>
        <v>314485.24305555446</v>
      </c>
    </row>
    <row r="158" spans="2:22">
      <c r="B158" s="29"/>
      <c r="C158" s="28"/>
      <c r="E158" s="9">
        <f t="shared" si="31"/>
        <v>48611</v>
      </c>
      <c r="F158" s="31">
        <f t="shared" si="25"/>
        <v>5.0500000000000007</v>
      </c>
      <c r="G158" s="32">
        <f t="shared" si="26"/>
        <v>4.2083333333333339E-3</v>
      </c>
      <c r="H158" s="11">
        <f t="shared" si="27"/>
        <v>6743.905754783269</v>
      </c>
      <c r="I158" s="11">
        <f t="shared" si="28"/>
        <v>798.28967895507799</v>
      </c>
      <c r="J158" s="11">
        <f t="shared" si="32"/>
        <v>5945.6160758281912</v>
      </c>
      <c r="K158" s="11">
        <f t="shared" si="33"/>
        <v>183746.98090359627</v>
      </c>
      <c r="L158" s="19">
        <f t="shared" si="29"/>
        <v>5318.4027777777646</v>
      </c>
      <c r="M158" s="19">
        <f t="shared" si="30"/>
        <v>596.18055555554247</v>
      </c>
      <c r="N158" s="19">
        <f t="shared" si="34"/>
        <v>4722.2222222222226</v>
      </c>
      <c r="O158" s="19">
        <f t="shared" si="35"/>
        <v>136944.44444444132</v>
      </c>
      <c r="Q158" s="23">
        <f>SUM($H$8:H158)</f>
        <v>1018329.7689722758</v>
      </c>
      <c r="R158" s="23">
        <f>SUM($J$8:J158)</f>
        <v>666253.01909640315</v>
      </c>
      <c r="S158" s="23">
        <f>SUM($I$8:I158)</f>
        <v>352076.74987587042</v>
      </c>
      <c r="T158" s="23">
        <f>SUM($L$8:L158)</f>
        <v>1028136.9791666656</v>
      </c>
      <c r="U158" s="23">
        <f>SUM($N$8:N158)</f>
        <v>713055.55555555783</v>
      </c>
      <c r="V158" s="23">
        <f>SUM($M$8:M158)</f>
        <v>315081.42361111002</v>
      </c>
    </row>
    <row r="159" spans="2:22">
      <c r="B159" s="29"/>
      <c r="C159" s="28"/>
      <c r="E159" s="9">
        <f t="shared" si="31"/>
        <v>48639</v>
      </c>
      <c r="F159" s="31">
        <f t="shared" si="25"/>
        <v>5.0500000000000007</v>
      </c>
      <c r="G159" s="32">
        <f t="shared" si="26"/>
        <v>4.2083333333333339E-3</v>
      </c>
      <c r="H159" s="11">
        <f t="shared" si="27"/>
        <v>6743.905754783269</v>
      </c>
      <c r="I159" s="11">
        <f t="shared" si="28"/>
        <v>773.26854463596771</v>
      </c>
      <c r="J159" s="11">
        <f t="shared" si="32"/>
        <v>5970.6372101473016</v>
      </c>
      <c r="K159" s="11">
        <f t="shared" si="33"/>
        <v>177776.34369344896</v>
      </c>
      <c r="L159" s="19">
        <f t="shared" si="29"/>
        <v>5298.5300925925803</v>
      </c>
      <c r="M159" s="19">
        <f t="shared" si="30"/>
        <v>576.30787037035736</v>
      </c>
      <c r="N159" s="19">
        <f t="shared" si="34"/>
        <v>4722.2222222222226</v>
      </c>
      <c r="O159" s="19">
        <f t="shared" si="35"/>
        <v>132222.2222222191</v>
      </c>
      <c r="Q159" s="23">
        <f>SUM($H$8:H159)</f>
        <v>1025073.6747270591</v>
      </c>
      <c r="R159" s="23">
        <f>SUM($J$8:J159)</f>
        <v>672223.65630655049</v>
      </c>
      <c r="S159" s="23">
        <f>SUM($I$8:I159)</f>
        <v>352850.01842050639</v>
      </c>
      <c r="T159" s="23">
        <f>SUM($L$8:L159)</f>
        <v>1033435.5092592582</v>
      </c>
      <c r="U159" s="23">
        <f>SUM($N$8:N159)</f>
        <v>717777.77777778008</v>
      </c>
      <c r="V159" s="23">
        <f>SUM($M$8:M159)</f>
        <v>315657.73148148035</v>
      </c>
    </row>
    <row r="160" spans="2:22">
      <c r="B160" s="29"/>
      <c r="C160" s="28"/>
      <c r="E160" s="9">
        <f t="shared" si="31"/>
        <v>48670</v>
      </c>
      <c r="F160" s="31">
        <f t="shared" si="25"/>
        <v>5.0500000000000007</v>
      </c>
      <c r="G160" s="32">
        <f t="shared" si="26"/>
        <v>4.2083333333333339E-3</v>
      </c>
      <c r="H160" s="11">
        <f t="shared" si="27"/>
        <v>6743.905754783269</v>
      </c>
      <c r="I160" s="11">
        <f t="shared" si="28"/>
        <v>748.14211304326443</v>
      </c>
      <c r="J160" s="11">
        <f t="shared" si="32"/>
        <v>5995.7636417400045</v>
      </c>
      <c r="K160" s="11">
        <f t="shared" si="33"/>
        <v>171780.58005170897</v>
      </c>
      <c r="L160" s="19">
        <f t="shared" si="29"/>
        <v>5278.6574074073951</v>
      </c>
      <c r="M160" s="19">
        <f t="shared" si="30"/>
        <v>556.43518518517214</v>
      </c>
      <c r="N160" s="19">
        <f t="shared" si="34"/>
        <v>4722.2222222222226</v>
      </c>
      <c r="O160" s="19">
        <f t="shared" si="35"/>
        <v>127499.99999999689</v>
      </c>
      <c r="Q160" s="23">
        <f>SUM($H$8:H160)</f>
        <v>1031817.5804818424</v>
      </c>
      <c r="R160" s="23">
        <f>SUM($J$8:J160)</f>
        <v>678219.41994829045</v>
      </c>
      <c r="S160" s="23">
        <f>SUM($I$8:I160)</f>
        <v>353598.16053354967</v>
      </c>
      <c r="T160" s="23">
        <f>SUM($L$8:L160)</f>
        <v>1038714.1666666656</v>
      </c>
      <c r="U160" s="23">
        <f>SUM($N$8:N160)</f>
        <v>722500.00000000233</v>
      </c>
      <c r="V160" s="23">
        <f>SUM($M$8:M160)</f>
        <v>316214.16666666552</v>
      </c>
    </row>
    <row r="161" spans="2:22">
      <c r="B161" s="29"/>
      <c r="C161" s="28"/>
      <c r="E161" s="9">
        <f t="shared" si="31"/>
        <v>48700</v>
      </c>
      <c r="F161" s="31">
        <f t="shared" si="25"/>
        <v>5.0500000000000007</v>
      </c>
      <c r="G161" s="32">
        <f t="shared" si="26"/>
        <v>4.2083333333333339E-3</v>
      </c>
      <c r="H161" s="11">
        <f t="shared" si="27"/>
        <v>6743.905754783269</v>
      </c>
      <c r="I161" s="11">
        <f t="shared" si="28"/>
        <v>722.90994105094205</v>
      </c>
      <c r="J161" s="11">
        <f t="shared" si="32"/>
        <v>6020.9958137323265</v>
      </c>
      <c r="K161" s="11">
        <f t="shared" si="33"/>
        <v>165759.58423797664</v>
      </c>
      <c r="L161" s="19">
        <f t="shared" si="29"/>
        <v>5258.7847222222099</v>
      </c>
      <c r="M161" s="19">
        <f t="shared" si="30"/>
        <v>536.56249999998693</v>
      </c>
      <c r="N161" s="19">
        <f t="shared" si="34"/>
        <v>4722.2222222222226</v>
      </c>
      <c r="O161" s="19">
        <f t="shared" si="35"/>
        <v>122777.77777777467</v>
      </c>
      <c r="Q161" s="23">
        <f>SUM($H$8:H161)</f>
        <v>1038561.4862366257</v>
      </c>
      <c r="R161" s="23">
        <f>SUM($J$8:J161)</f>
        <v>684240.41576202284</v>
      </c>
      <c r="S161" s="23">
        <f>SUM($I$8:I161)</f>
        <v>354321.07047460059</v>
      </c>
      <c r="T161" s="23">
        <f>SUM($L$8:L161)</f>
        <v>1043972.9513888878</v>
      </c>
      <c r="U161" s="23">
        <f>SUM($N$8:N161)</f>
        <v>727222.22222222458</v>
      </c>
      <c r="V161" s="23">
        <f>SUM($M$8:M161)</f>
        <v>316750.72916666552</v>
      </c>
    </row>
    <row r="162" spans="2:22">
      <c r="B162" s="29"/>
      <c r="C162" s="28"/>
      <c r="E162" s="9">
        <f t="shared" si="31"/>
        <v>48731</v>
      </c>
      <c r="F162" s="31">
        <f t="shared" si="25"/>
        <v>5.0500000000000007</v>
      </c>
      <c r="G162" s="32">
        <f t="shared" si="26"/>
        <v>4.2083333333333339E-3</v>
      </c>
      <c r="H162" s="11">
        <f t="shared" si="27"/>
        <v>6743.905754783269</v>
      </c>
      <c r="I162" s="11">
        <f t="shared" si="28"/>
        <v>697.57158366815179</v>
      </c>
      <c r="J162" s="11">
        <f t="shared" si="32"/>
        <v>6046.334171115117</v>
      </c>
      <c r="K162" s="11">
        <f t="shared" si="33"/>
        <v>159713.25006686151</v>
      </c>
      <c r="L162" s="19">
        <f t="shared" si="29"/>
        <v>5238.9120370370247</v>
      </c>
      <c r="M162" s="19">
        <f t="shared" si="30"/>
        <v>516.68981481480182</v>
      </c>
      <c r="N162" s="19">
        <f t="shared" si="34"/>
        <v>4722.2222222222226</v>
      </c>
      <c r="O162" s="19">
        <f t="shared" si="35"/>
        <v>118055.55555555245</v>
      </c>
      <c r="Q162" s="23">
        <f>SUM($H$8:H162)</f>
        <v>1045305.391991409</v>
      </c>
      <c r="R162" s="23">
        <f>SUM($J$8:J162)</f>
        <v>690286.74993313791</v>
      </c>
      <c r="S162" s="23">
        <f>SUM($I$8:I162)</f>
        <v>355018.64205826877</v>
      </c>
      <c r="T162" s="23">
        <f>SUM($L$8:L162)</f>
        <v>1049211.8634259249</v>
      </c>
      <c r="U162" s="23">
        <f>SUM($N$8:N162)</f>
        <v>731944.44444444682</v>
      </c>
      <c r="V162" s="23">
        <f>SUM($M$8:M162)</f>
        <v>317267.4189814803</v>
      </c>
    </row>
    <row r="163" spans="2:22">
      <c r="B163" s="29"/>
      <c r="C163" s="28"/>
      <c r="E163" s="9">
        <f t="shared" si="31"/>
        <v>48761</v>
      </c>
      <c r="F163" s="31">
        <f t="shared" si="25"/>
        <v>5.0500000000000007</v>
      </c>
      <c r="G163" s="32">
        <f t="shared" si="26"/>
        <v>4.2083333333333339E-3</v>
      </c>
      <c r="H163" s="11">
        <f t="shared" si="27"/>
        <v>6743.905754783269</v>
      </c>
      <c r="I163" s="11">
        <f t="shared" si="28"/>
        <v>672.12659403137559</v>
      </c>
      <c r="J163" s="11">
        <f t="shared" si="32"/>
        <v>6071.7791607518939</v>
      </c>
      <c r="K163" s="11">
        <f t="shared" si="33"/>
        <v>153641.47090610961</v>
      </c>
      <c r="L163" s="19">
        <f t="shared" si="29"/>
        <v>5219.0393518518395</v>
      </c>
      <c r="M163" s="19">
        <f t="shared" si="30"/>
        <v>496.8171296296166</v>
      </c>
      <c r="N163" s="19">
        <f t="shared" si="34"/>
        <v>4722.2222222222226</v>
      </c>
      <c r="O163" s="19">
        <f t="shared" si="35"/>
        <v>113333.33333333023</v>
      </c>
      <c r="Q163" s="23">
        <f>SUM($H$8:H163)</f>
        <v>1052049.2977461922</v>
      </c>
      <c r="R163" s="23">
        <f>SUM($J$8:J163)</f>
        <v>696358.52909388975</v>
      </c>
      <c r="S163" s="23">
        <f>SUM($I$8:I163)</f>
        <v>355690.76865230018</v>
      </c>
      <c r="T163" s="23">
        <f>SUM($L$8:L163)</f>
        <v>1054430.9027777768</v>
      </c>
      <c r="U163" s="23">
        <f>SUM($N$8:N163)</f>
        <v>736666.66666666907</v>
      </c>
      <c r="V163" s="23">
        <f>SUM($M$8:M163)</f>
        <v>317764.2361111099</v>
      </c>
    </row>
    <row r="164" spans="2:22">
      <c r="B164" s="29"/>
      <c r="C164" s="28"/>
      <c r="E164" s="9">
        <f t="shared" si="31"/>
        <v>48792</v>
      </c>
      <c r="F164" s="31">
        <f t="shared" si="25"/>
        <v>5.0500000000000007</v>
      </c>
      <c r="G164" s="32">
        <f t="shared" si="26"/>
        <v>4.2083333333333339E-3</v>
      </c>
      <c r="H164" s="11">
        <f t="shared" si="27"/>
        <v>6743.905754783269</v>
      </c>
      <c r="I164" s="11">
        <f t="shared" si="28"/>
        <v>646.57452339654469</v>
      </c>
      <c r="J164" s="11">
        <f t="shared" si="32"/>
        <v>6097.3312313867245</v>
      </c>
      <c r="K164" s="11">
        <f t="shared" si="33"/>
        <v>147544.13967472289</v>
      </c>
      <c r="L164" s="19">
        <f t="shared" si="29"/>
        <v>5199.1666666666542</v>
      </c>
      <c r="M164" s="19">
        <f t="shared" si="30"/>
        <v>476.94444444443144</v>
      </c>
      <c r="N164" s="19">
        <f t="shared" si="34"/>
        <v>4722.2222222222226</v>
      </c>
      <c r="O164" s="19">
        <f t="shared" si="35"/>
        <v>108611.11111110801</v>
      </c>
      <c r="Q164" s="23">
        <f>SUM($H$8:H164)</f>
        <v>1058793.2035009754</v>
      </c>
      <c r="R164" s="23">
        <f>SUM($J$8:J164)</f>
        <v>702455.8603252765</v>
      </c>
      <c r="S164" s="23">
        <f>SUM($I$8:I164)</f>
        <v>356337.34317569673</v>
      </c>
      <c r="T164" s="23">
        <f>SUM($L$8:L164)</f>
        <v>1059630.0694444436</v>
      </c>
      <c r="U164" s="23">
        <f>SUM($N$8:N164)</f>
        <v>741388.88888889132</v>
      </c>
      <c r="V164" s="23">
        <f>SUM($M$8:M164)</f>
        <v>318241.18055555434</v>
      </c>
    </row>
    <row r="165" spans="2:22">
      <c r="B165" s="29"/>
      <c r="C165" s="28"/>
      <c r="E165" s="9">
        <f t="shared" si="31"/>
        <v>48823</v>
      </c>
      <c r="F165" s="31">
        <f t="shared" si="25"/>
        <v>5.0500000000000007</v>
      </c>
      <c r="G165" s="32">
        <f t="shared" si="26"/>
        <v>4.2083333333333339E-3</v>
      </c>
      <c r="H165" s="11">
        <f t="shared" si="27"/>
        <v>6743.905754783269</v>
      </c>
      <c r="I165" s="11">
        <f t="shared" si="28"/>
        <v>620.91492113112554</v>
      </c>
      <c r="J165" s="11">
        <f t="shared" si="32"/>
        <v>6122.9908336521439</v>
      </c>
      <c r="K165" s="11">
        <f t="shared" si="33"/>
        <v>141421.14884107074</v>
      </c>
      <c r="L165" s="19">
        <f t="shared" si="29"/>
        <v>5179.293981481469</v>
      </c>
      <c r="M165" s="19">
        <f t="shared" si="30"/>
        <v>457.07175925924628</v>
      </c>
      <c r="N165" s="19">
        <f t="shared" si="34"/>
        <v>4722.2222222222226</v>
      </c>
      <c r="O165" s="19">
        <f t="shared" si="35"/>
        <v>103888.88888888579</v>
      </c>
      <c r="Q165" s="23">
        <f>SUM($H$8:H165)</f>
        <v>1065537.1092557586</v>
      </c>
      <c r="R165" s="23">
        <f>SUM($J$8:J165)</f>
        <v>708578.85115892859</v>
      </c>
      <c r="S165" s="23">
        <f>SUM($I$8:I165)</f>
        <v>356958.25809682783</v>
      </c>
      <c r="T165" s="23">
        <f>SUM($L$8:L165)</f>
        <v>1064809.3634259251</v>
      </c>
      <c r="U165" s="23">
        <f>SUM($N$8:N165)</f>
        <v>746111.11111111357</v>
      </c>
      <c r="V165" s="23">
        <f>SUM($M$8:M165)</f>
        <v>318698.25231481361</v>
      </c>
    </row>
    <row r="166" spans="2:22">
      <c r="B166" s="29"/>
      <c r="C166" s="28"/>
      <c r="E166" s="9">
        <f t="shared" si="31"/>
        <v>48853</v>
      </c>
      <c r="F166" s="31">
        <f t="shared" si="25"/>
        <v>5.0500000000000007</v>
      </c>
      <c r="G166" s="32">
        <f t="shared" si="26"/>
        <v>4.2083333333333339E-3</v>
      </c>
      <c r="H166" s="11">
        <f t="shared" si="27"/>
        <v>6743.905754783269</v>
      </c>
      <c r="I166" s="11">
        <f t="shared" si="28"/>
        <v>595.14733470617273</v>
      </c>
      <c r="J166" s="11">
        <f t="shared" si="32"/>
        <v>6148.7584200770962</v>
      </c>
      <c r="K166" s="11">
        <f t="shared" si="33"/>
        <v>135272.39042099364</v>
      </c>
      <c r="L166" s="19">
        <f t="shared" si="29"/>
        <v>5159.4212962962838</v>
      </c>
      <c r="M166" s="19">
        <f t="shared" si="30"/>
        <v>437.19907407406112</v>
      </c>
      <c r="N166" s="19">
        <f t="shared" si="34"/>
        <v>4722.2222222222226</v>
      </c>
      <c r="O166" s="19">
        <f t="shared" si="35"/>
        <v>99166.666666663572</v>
      </c>
      <c r="Q166" s="23">
        <f>SUM($H$8:H166)</f>
        <v>1072281.0150105418</v>
      </c>
      <c r="R166" s="23">
        <f>SUM($J$8:J166)</f>
        <v>714727.60957900574</v>
      </c>
      <c r="S166" s="23">
        <f>SUM($I$8:I166)</f>
        <v>357553.40543153399</v>
      </c>
      <c r="T166" s="23">
        <f>SUM($L$8:L166)</f>
        <v>1069968.7847222213</v>
      </c>
      <c r="U166" s="23">
        <f>SUM($N$8:N166)</f>
        <v>750833.33333333582</v>
      </c>
      <c r="V166" s="23">
        <f>SUM($M$8:M166)</f>
        <v>319135.45138888765</v>
      </c>
    </row>
    <row r="167" spans="2:22">
      <c r="B167" s="29"/>
      <c r="C167" s="28"/>
      <c r="E167" s="9">
        <f t="shared" si="31"/>
        <v>48884</v>
      </c>
      <c r="F167" s="31">
        <f t="shared" si="25"/>
        <v>5.0500000000000007</v>
      </c>
      <c r="G167" s="32">
        <f t="shared" si="26"/>
        <v>4.2083333333333339E-3</v>
      </c>
      <c r="H167" s="11">
        <f t="shared" si="27"/>
        <v>6743.905754783269</v>
      </c>
      <c r="I167" s="11">
        <f t="shared" si="28"/>
        <v>569.27130968834831</v>
      </c>
      <c r="J167" s="11">
        <f t="shared" si="32"/>
        <v>6174.6344450949209</v>
      </c>
      <c r="K167" s="11">
        <f t="shared" si="33"/>
        <v>129097.75597589872</v>
      </c>
      <c r="L167" s="19">
        <f t="shared" si="29"/>
        <v>5139.5486111110986</v>
      </c>
      <c r="M167" s="19">
        <f t="shared" si="30"/>
        <v>417.3263888888759</v>
      </c>
      <c r="N167" s="19">
        <f t="shared" si="34"/>
        <v>4722.2222222222226</v>
      </c>
      <c r="O167" s="19">
        <f t="shared" si="35"/>
        <v>94444.444444441353</v>
      </c>
      <c r="Q167" s="23">
        <f>SUM($H$8:H167)</f>
        <v>1079024.920765325</v>
      </c>
      <c r="R167" s="23">
        <f>SUM($J$8:J167)</f>
        <v>720902.24402410071</v>
      </c>
      <c r="S167" s="23">
        <f>SUM($I$8:I167)</f>
        <v>358122.67674122233</v>
      </c>
      <c r="T167" s="23">
        <f>SUM($L$8:L167)</f>
        <v>1075108.3333333323</v>
      </c>
      <c r="U167" s="23">
        <f>SUM($N$8:N167)</f>
        <v>755555.55555555806</v>
      </c>
      <c r="V167" s="23">
        <f>SUM($M$8:M167)</f>
        <v>319552.77777777653</v>
      </c>
    </row>
    <row r="168" spans="2:22">
      <c r="B168" s="29"/>
      <c r="C168" s="28"/>
      <c r="E168" s="9">
        <f t="shared" si="31"/>
        <v>48914</v>
      </c>
      <c r="F168" s="31">
        <f t="shared" si="25"/>
        <v>5.0500000000000007</v>
      </c>
      <c r="G168" s="32">
        <f t="shared" si="26"/>
        <v>4.2083333333333339E-3</v>
      </c>
      <c r="H168" s="11">
        <f t="shared" si="27"/>
        <v>6743.905754783269</v>
      </c>
      <c r="I168" s="11">
        <f t="shared" si="28"/>
        <v>543.28638973190721</v>
      </c>
      <c r="J168" s="11">
        <f t="shared" si="32"/>
        <v>6200.6193650513615</v>
      </c>
      <c r="K168" s="11">
        <f t="shared" si="33"/>
        <v>122897.13661084736</v>
      </c>
      <c r="L168" s="19">
        <f t="shared" si="29"/>
        <v>5119.6759259259134</v>
      </c>
      <c r="M168" s="19">
        <f t="shared" si="30"/>
        <v>397.45370370369073</v>
      </c>
      <c r="N168" s="19">
        <f t="shared" si="34"/>
        <v>4722.2222222222226</v>
      </c>
      <c r="O168" s="19">
        <f t="shared" si="35"/>
        <v>89722.222222219134</v>
      </c>
      <c r="Q168" s="23">
        <f>SUM($H$8:H168)</f>
        <v>1085768.8265201082</v>
      </c>
      <c r="R168" s="23">
        <f>SUM($J$8:J168)</f>
        <v>727102.8633891521</v>
      </c>
      <c r="S168" s="23">
        <f>SUM($I$8:I168)</f>
        <v>358665.96313095425</v>
      </c>
      <c r="T168" s="23">
        <f>SUM($L$8:L168)</f>
        <v>1080228.0092592582</v>
      </c>
      <c r="U168" s="23">
        <f>SUM($N$8:N168)</f>
        <v>760277.77777778031</v>
      </c>
      <c r="V168" s="23">
        <f>SUM($M$8:M168)</f>
        <v>319950.23148148024</v>
      </c>
    </row>
    <row r="169" spans="2:22">
      <c r="B169" s="29"/>
      <c r="C169" s="28"/>
      <c r="E169" s="9">
        <f t="shared" si="31"/>
        <v>48945</v>
      </c>
      <c r="F169" s="31">
        <f t="shared" si="25"/>
        <v>5.0500000000000007</v>
      </c>
      <c r="G169" s="32">
        <f t="shared" si="26"/>
        <v>4.2083333333333339E-3</v>
      </c>
      <c r="H169" s="11">
        <f t="shared" si="27"/>
        <v>6743.905754783269</v>
      </c>
      <c r="I169" s="11">
        <f t="shared" si="28"/>
        <v>517.19211657064932</v>
      </c>
      <c r="J169" s="11">
        <f t="shared" si="32"/>
        <v>6226.71363821262</v>
      </c>
      <c r="K169" s="11">
        <f t="shared" si="33"/>
        <v>116670.42297263474</v>
      </c>
      <c r="L169" s="19">
        <f t="shared" si="29"/>
        <v>5099.8032407407281</v>
      </c>
      <c r="M169" s="19">
        <f t="shared" si="30"/>
        <v>377.58101851850557</v>
      </c>
      <c r="N169" s="19">
        <f t="shared" si="34"/>
        <v>4722.2222222222226</v>
      </c>
      <c r="O169" s="19">
        <f t="shared" si="35"/>
        <v>84999.999999996915</v>
      </c>
      <c r="Q169" s="23">
        <f>SUM($H$8:H169)</f>
        <v>1092512.7322748913</v>
      </c>
      <c r="R169" s="23">
        <f>SUM($J$8:J169)</f>
        <v>733329.57702736475</v>
      </c>
      <c r="S169" s="23">
        <f>SUM($I$8:I169)</f>
        <v>359183.1552475249</v>
      </c>
      <c r="T169" s="23">
        <f>SUM($L$8:L169)</f>
        <v>1085327.8124999988</v>
      </c>
      <c r="U169" s="23">
        <f>SUM($N$8:N169)</f>
        <v>765000.00000000256</v>
      </c>
      <c r="V169" s="23">
        <f>SUM($M$8:M169)</f>
        <v>320327.81249999872</v>
      </c>
    </row>
    <row r="170" spans="2:22">
      <c r="B170" s="29"/>
      <c r="C170" s="28"/>
      <c r="E170" s="9">
        <f t="shared" si="31"/>
        <v>48976</v>
      </c>
      <c r="F170" s="31">
        <f t="shared" si="25"/>
        <v>5.0500000000000007</v>
      </c>
      <c r="G170" s="32">
        <f t="shared" si="26"/>
        <v>4.2083333333333339E-3</v>
      </c>
      <c r="H170" s="11">
        <f t="shared" si="27"/>
        <v>6743.905754783269</v>
      </c>
      <c r="I170" s="11">
        <f t="shared" si="28"/>
        <v>490.98803000983793</v>
      </c>
      <c r="J170" s="11">
        <f t="shared" si="32"/>
        <v>6252.9177247734315</v>
      </c>
      <c r="K170" s="11">
        <f t="shared" si="33"/>
        <v>110417.50524786131</v>
      </c>
      <c r="L170" s="19">
        <f t="shared" si="29"/>
        <v>5079.9305555555429</v>
      </c>
      <c r="M170" s="19">
        <f t="shared" si="30"/>
        <v>357.70833333332041</v>
      </c>
      <c r="N170" s="19">
        <f t="shared" si="34"/>
        <v>4722.2222222222226</v>
      </c>
      <c r="O170" s="19">
        <f t="shared" si="35"/>
        <v>80277.777777774696</v>
      </c>
      <c r="Q170" s="23">
        <f>SUM($H$8:H170)</f>
        <v>1099256.6380296745</v>
      </c>
      <c r="R170" s="23">
        <f>SUM($J$8:J170)</f>
        <v>739582.49475213815</v>
      </c>
      <c r="S170" s="23">
        <f>SUM($I$8:I170)</f>
        <v>359674.14327753475</v>
      </c>
      <c r="T170" s="23">
        <f>SUM($L$8:L170)</f>
        <v>1090407.7430555543</v>
      </c>
      <c r="U170" s="23">
        <f>SUM($N$8:N170)</f>
        <v>769722.22222222481</v>
      </c>
      <c r="V170" s="23">
        <f>SUM($M$8:M170)</f>
        <v>320685.52083333203</v>
      </c>
    </row>
    <row r="171" spans="2:22">
      <c r="B171" s="29"/>
      <c r="C171" s="28"/>
      <c r="E171" s="9">
        <f t="shared" si="31"/>
        <v>49004</v>
      </c>
      <c r="F171" s="31">
        <f t="shared" si="25"/>
        <v>5.0500000000000007</v>
      </c>
      <c r="G171" s="32">
        <f t="shared" si="26"/>
        <v>4.2083333333333339E-3</v>
      </c>
      <c r="H171" s="11">
        <f t="shared" si="27"/>
        <v>6743.905754783269</v>
      </c>
      <c r="I171" s="11">
        <f t="shared" si="28"/>
        <v>464.67366791808308</v>
      </c>
      <c r="J171" s="11">
        <f t="shared" si="32"/>
        <v>6279.2320868651859</v>
      </c>
      <c r="K171" s="11">
        <f t="shared" si="33"/>
        <v>104138.27316099612</v>
      </c>
      <c r="L171" s="19">
        <f t="shared" si="29"/>
        <v>5060.0578703703577</v>
      </c>
      <c r="M171" s="19">
        <f t="shared" si="30"/>
        <v>337.83564814813525</v>
      </c>
      <c r="N171" s="19">
        <f t="shared" si="34"/>
        <v>4722.2222222222226</v>
      </c>
      <c r="O171" s="19">
        <f t="shared" si="35"/>
        <v>75555.555555552477</v>
      </c>
      <c r="Q171" s="23">
        <f>SUM($H$8:H171)</f>
        <v>1106000.5437844577</v>
      </c>
      <c r="R171" s="23">
        <f>SUM($J$8:J171)</f>
        <v>745861.72683900339</v>
      </c>
      <c r="S171" s="23">
        <f>SUM($I$8:I171)</f>
        <v>360138.81694545283</v>
      </c>
      <c r="T171" s="23">
        <f>SUM($L$8:L171)</f>
        <v>1095467.8009259247</v>
      </c>
      <c r="U171" s="23">
        <f>SUM($N$8:N171)</f>
        <v>774444.44444444706</v>
      </c>
      <c r="V171" s="23">
        <f>SUM($M$8:M171)</f>
        <v>321023.35648148018</v>
      </c>
    </row>
    <row r="172" spans="2:22">
      <c r="B172" s="29"/>
      <c r="C172" s="28"/>
      <c r="E172" s="9">
        <f t="shared" si="31"/>
        <v>49035</v>
      </c>
      <c r="F172" s="31">
        <f t="shared" si="25"/>
        <v>5.0500000000000007</v>
      </c>
      <c r="G172" s="32">
        <f t="shared" si="26"/>
        <v>4.2083333333333339E-3</v>
      </c>
      <c r="H172" s="11">
        <f t="shared" si="27"/>
        <v>6743.905754783269</v>
      </c>
      <c r="I172" s="11">
        <f t="shared" si="28"/>
        <v>438.24856621919207</v>
      </c>
      <c r="J172" s="11">
        <f t="shared" si="32"/>
        <v>6305.6571885640769</v>
      </c>
      <c r="K172" s="11">
        <f t="shared" si="33"/>
        <v>97832.615972432046</v>
      </c>
      <c r="L172" s="19">
        <f t="shared" si="29"/>
        <v>5040.1851851851725</v>
      </c>
      <c r="M172" s="19">
        <f t="shared" si="30"/>
        <v>317.96296296295003</v>
      </c>
      <c r="N172" s="19">
        <f t="shared" si="34"/>
        <v>4722.2222222222226</v>
      </c>
      <c r="O172" s="19">
        <f t="shared" si="35"/>
        <v>70833.333333330258</v>
      </c>
      <c r="Q172" s="23">
        <f>SUM($H$8:H172)</f>
        <v>1112744.4495392409</v>
      </c>
      <c r="R172" s="23">
        <f>SUM($J$8:J172)</f>
        <v>752167.38402756746</v>
      </c>
      <c r="S172" s="23">
        <f>SUM($I$8:I172)</f>
        <v>360577.065511672</v>
      </c>
      <c r="T172" s="23">
        <f>SUM($L$8:L172)</f>
        <v>1100507.9861111098</v>
      </c>
      <c r="U172" s="23">
        <f>SUM($N$8:N172)</f>
        <v>779166.66666666931</v>
      </c>
      <c r="V172" s="23">
        <f>SUM($M$8:M172)</f>
        <v>321341.31944444316</v>
      </c>
    </row>
    <row r="173" spans="2:22">
      <c r="B173" s="29"/>
      <c r="C173" s="28"/>
      <c r="E173" s="9">
        <f t="shared" si="31"/>
        <v>49065</v>
      </c>
      <c r="F173" s="31">
        <f t="shared" si="25"/>
        <v>5.0500000000000007</v>
      </c>
      <c r="G173" s="32">
        <f t="shared" si="26"/>
        <v>4.2083333333333339E-3</v>
      </c>
      <c r="H173" s="11">
        <f t="shared" si="27"/>
        <v>6743.905754783269</v>
      </c>
      <c r="I173" s="11">
        <f t="shared" si="28"/>
        <v>411.71225888398493</v>
      </c>
      <c r="J173" s="11">
        <f t="shared" si="32"/>
        <v>6332.1934958992842</v>
      </c>
      <c r="K173" s="11">
        <f t="shared" si="33"/>
        <v>91500.422476532767</v>
      </c>
      <c r="L173" s="19">
        <f t="shared" si="29"/>
        <v>5020.3124999999873</v>
      </c>
      <c r="M173" s="19">
        <f t="shared" si="30"/>
        <v>298.09027777776487</v>
      </c>
      <c r="N173" s="19">
        <f t="shared" si="34"/>
        <v>4722.2222222222226</v>
      </c>
      <c r="O173" s="19">
        <f t="shared" si="35"/>
        <v>66111.111111108039</v>
      </c>
      <c r="Q173" s="23">
        <f>SUM($H$8:H173)</f>
        <v>1119488.3552940241</v>
      </c>
      <c r="R173" s="23">
        <f>SUM($J$8:J173)</f>
        <v>758499.57752346678</v>
      </c>
      <c r="S173" s="23">
        <f>SUM($I$8:I173)</f>
        <v>360988.77777055599</v>
      </c>
      <c r="T173" s="23">
        <f>SUM($L$8:L173)</f>
        <v>1105528.2986111098</v>
      </c>
      <c r="U173" s="23">
        <f>SUM($N$8:N173)</f>
        <v>783888.88888889155</v>
      </c>
      <c r="V173" s="23">
        <f>SUM($M$8:M173)</f>
        <v>321639.40972222091</v>
      </c>
    </row>
    <row r="174" spans="2:22">
      <c r="B174" s="29"/>
      <c r="C174" s="28"/>
      <c r="E174" s="9">
        <f t="shared" si="31"/>
        <v>49096</v>
      </c>
      <c r="F174" s="31">
        <f t="shared" si="25"/>
        <v>5.0500000000000007</v>
      </c>
      <c r="G174" s="32">
        <f t="shared" si="26"/>
        <v>4.2083333333333339E-3</v>
      </c>
      <c r="H174" s="11">
        <f t="shared" si="27"/>
        <v>6743.905754783269</v>
      </c>
      <c r="I174" s="11">
        <f t="shared" si="28"/>
        <v>385.06427792207546</v>
      </c>
      <c r="J174" s="11">
        <f t="shared" si="32"/>
        <v>6358.8414768611938</v>
      </c>
      <c r="K174" s="11">
        <f t="shared" si="33"/>
        <v>85141.580999671569</v>
      </c>
      <c r="L174" s="19">
        <f t="shared" si="29"/>
        <v>5000.439814814802</v>
      </c>
      <c r="M174" s="19">
        <f t="shared" si="30"/>
        <v>278.21759259257971</v>
      </c>
      <c r="N174" s="19">
        <f t="shared" si="34"/>
        <v>4722.2222222222226</v>
      </c>
      <c r="O174" s="19">
        <f t="shared" si="35"/>
        <v>61388.88888888582</v>
      </c>
      <c r="Q174" s="23">
        <f>SUM($H$8:H174)</f>
        <v>1126232.2610488073</v>
      </c>
      <c r="R174" s="23">
        <f>SUM($J$8:J174)</f>
        <v>764858.41900032794</v>
      </c>
      <c r="S174" s="23">
        <f>SUM($I$8:I174)</f>
        <v>361373.84204847808</v>
      </c>
      <c r="T174" s="23">
        <f>SUM($L$8:L174)</f>
        <v>1110528.7384259247</v>
      </c>
      <c r="U174" s="23">
        <f>SUM($N$8:N174)</f>
        <v>788611.1111111138</v>
      </c>
      <c r="V174" s="23">
        <f>SUM($M$8:M174)</f>
        <v>321917.62731481349</v>
      </c>
    </row>
    <row r="175" spans="2:22">
      <c r="B175" s="29"/>
      <c r="C175" s="28"/>
      <c r="E175" s="9">
        <f t="shared" si="31"/>
        <v>49126</v>
      </c>
      <c r="F175" s="31">
        <f t="shared" si="25"/>
        <v>5.0500000000000007</v>
      </c>
      <c r="G175" s="32">
        <f t="shared" si="26"/>
        <v>4.2083333333333339E-3</v>
      </c>
      <c r="H175" s="11">
        <f t="shared" si="27"/>
        <v>6743.905754783269</v>
      </c>
      <c r="I175" s="11">
        <f t="shared" si="28"/>
        <v>358.30415337361791</v>
      </c>
      <c r="J175" s="11">
        <f t="shared" si="32"/>
        <v>6385.6016014096513</v>
      </c>
      <c r="K175" s="11">
        <f t="shared" si="33"/>
        <v>78755.979398261916</v>
      </c>
      <c r="L175" s="19">
        <f t="shared" si="29"/>
        <v>4980.5671296296168</v>
      </c>
      <c r="M175" s="19">
        <f t="shared" si="30"/>
        <v>258.34490740739454</v>
      </c>
      <c r="N175" s="19">
        <f t="shared" si="34"/>
        <v>4722.2222222222226</v>
      </c>
      <c r="O175" s="19">
        <f t="shared" si="35"/>
        <v>56666.666666663601</v>
      </c>
      <c r="Q175" s="23">
        <f>SUM($H$8:H175)</f>
        <v>1132976.1668035905</v>
      </c>
      <c r="R175" s="23">
        <f>SUM($J$8:J175)</f>
        <v>771244.02060173755</v>
      </c>
      <c r="S175" s="23">
        <f>SUM($I$8:I175)</f>
        <v>361732.14620185172</v>
      </c>
      <c r="T175" s="23">
        <f>SUM($L$8:L175)</f>
        <v>1115509.3055555543</v>
      </c>
      <c r="U175" s="23">
        <f>SUM($N$8:N175)</f>
        <v>793333.33333333605</v>
      </c>
      <c r="V175" s="23">
        <f>SUM($M$8:M175)</f>
        <v>322175.97222222091</v>
      </c>
    </row>
    <row r="176" spans="2:22">
      <c r="B176" s="29"/>
      <c r="C176" s="28"/>
      <c r="E176" s="9">
        <f t="shared" si="31"/>
        <v>49157</v>
      </c>
      <c r="F176" s="31">
        <f t="shared" si="25"/>
        <v>5.0500000000000007</v>
      </c>
      <c r="G176" s="32">
        <f t="shared" si="26"/>
        <v>4.2083333333333339E-3</v>
      </c>
      <c r="H176" s="11">
        <f t="shared" si="27"/>
        <v>6743.905754783269</v>
      </c>
      <c r="I176" s="11">
        <f t="shared" si="28"/>
        <v>331.43141330101895</v>
      </c>
      <c r="J176" s="11">
        <f t="shared" si="32"/>
        <v>6412.4743414822497</v>
      </c>
      <c r="K176" s="11">
        <f t="shared" si="33"/>
        <v>72343.505056779672</v>
      </c>
      <c r="L176" s="19">
        <f t="shared" si="29"/>
        <v>4960.6944444444316</v>
      </c>
      <c r="M176" s="19">
        <f t="shared" si="30"/>
        <v>238.47222222220935</v>
      </c>
      <c r="N176" s="19">
        <f t="shared" si="34"/>
        <v>4722.2222222222226</v>
      </c>
      <c r="O176" s="19">
        <f t="shared" si="35"/>
        <v>51944.444444441382</v>
      </c>
      <c r="Q176" s="23">
        <f>SUM($H$8:H176)</f>
        <v>1139720.0725583737</v>
      </c>
      <c r="R176" s="23">
        <f>SUM($J$8:J176)</f>
        <v>777656.49494321982</v>
      </c>
      <c r="S176" s="23">
        <f>SUM($I$8:I176)</f>
        <v>362063.57761515275</v>
      </c>
      <c r="T176" s="23">
        <f>SUM($L$8:L176)</f>
        <v>1120469.9999999988</v>
      </c>
      <c r="U176" s="23">
        <f>SUM($N$8:N176)</f>
        <v>798055.5555555583</v>
      </c>
      <c r="V176" s="23">
        <f>SUM($M$8:M176)</f>
        <v>322414.4444444431</v>
      </c>
    </row>
    <row r="177" spans="2:22">
      <c r="B177" s="29"/>
      <c r="C177" s="28"/>
      <c r="E177" s="9">
        <f t="shared" si="31"/>
        <v>49188</v>
      </c>
      <c r="F177" s="31">
        <f t="shared" si="25"/>
        <v>5.0500000000000007</v>
      </c>
      <c r="G177" s="32">
        <f t="shared" si="26"/>
        <v>4.2083333333333339E-3</v>
      </c>
      <c r="H177" s="11">
        <f t="shared" si="27"/>
        <v>6743.905754783269</v>
      </c>
      <c r="I177" s="11">
        <f t="shared" si="28"/>
        <v>304.44558378061447</v>
      </c>
      <c r="J177" s="11">
        <f t="shared" si="32"/>
        <v>6439.4601710026545</v>
      </c>
      <c r="K177" s="11">
        <f t="shared" si="33"/>
        <v>65904.044885777024</v>
      </c>
      <c r="L177" s="19">
        <f t="shared" si="29"/>
        <v>4940.8217592592464</v>
      </c>
      <c r="M177" s="19">
        <f t="shared" si="30"/>
        <v>218.59953703702419</v>
      </c>
      <c r="N177" s="19">
        <f t="shared" si="34"/>
        <v>4722.2222222222226</v>
      </c>
      <c r="O177" s="19">
        <f t="shared" si="35"/>
        <v>47222.222222219163</v>
      </c>
      <c r="Q177" s="23">
        <f>SUM($H$8:H177)</f>
        <v>1146463.9783131569</v>
      </c>
      <c r="R177" s="23">
        <f>SUM($J$8:J177)</f>
        <v>784095.95511422248</v>
      </c>
      <c r="S177" s="23">
        <f>SUM($I$8:I177)</f>
        <v>362368.02319893334</v>
      </c>
      <c r="T177" s="23">
        <f>SUM($L$8:L177)</f>
        <v>1125410.8217592582</v>
      </c>
      <c r="U177" s="23">
        <f>SUM($N$8:N177)</f>
        <v>802777.77777778055</v>
      </c>
      <c r="V177" s="23">
        <f>SUM($M$8:M177)</f>
        <v>322633.04398148012</v>
      </c>
    </row>
    <row r="178" spans="2:22">
      <c r="B178" s="29"/>
      <c r="C178" s="28"/>
      <c r="E178" s="9">
        <f t="shared" si="31"/>
        <v>49218</v>
      </c>
      <c r="F178" s="31">
        <f t="shared" si="25"/>
        <v>5.0500000000000007</v>
      </c>
      <c r="G178" s="32">
        <f t="shared" si="26"/>
        <v>4.2083333333333339E-3</v>
      </c>
      <c r="H178" s="11">
        <f t="shared" si="27"/>
        <v>6743.905754783269</v>
      </c>
      <c r="I178" s="11">
        <f t="shared" si="28"/>
        <v>277.34618889431169</v>
      </c>
      <c r="J178" s="11">
        <f t="shared" si="32"/>
        <v>6466.559565888957</v>
      </c>
      <c r="K178" s="11">
        <f t="shared" si="33"/>
        <v>59437.485319888066</v>
      </c>
      <c r="L178" s="19">
        <f t="shared" si="29"/>
        <v>4920.9490740740621</v>
      </c>
      <c r="M178" s="19">
        <f t="shared" si="30"/>
        <v>198.726851851839</v>
      </c>
      <c r="N178" s="19">
        <f t="shared" si="34"/>
        <v>4722.2222222222226</v>
      </c>
      <c r="O178" s="19">
        <f t="shared" si="35"/>
        <v>42499.999999996944</v>
      </c>
      <c r="Q178" s="23">
        <f>SUM($H$8:H178)</f>
        <v>1153207.8840679401</v>
      </c>
      <c r="R178" s="23">
        <f>SUM($J$8:J178)</f>
        <v>790562.51468011143</v>
      </c>
      <c r="S178" s="23">
        <f>SUM($I$8:I178)</f>
        <v>362645.36938782764</v>
      </c>
      <c r="T178" s="23">
        <f>SUM($L$8:L178)</f>
        <v>1130331.7708333323</v>
      </c>
      <c r="U178" s="23">
        <f>SUM($N$8:N178)</f>
        <v>807500.00000000279</v>
      </c>
      <c r="V178" s="23">
        <f>SUM($M$8:M178)</f>
        <v>322831.77083333198</v>
      </c>
    </row>
    <row r="179" spans="2:22">
      <c r="B179" s="29"/>
      <c r="C179" s="28"/>
      <c r="E179" s="9">
        <f t="shared" si="31"/>
        <v>49249</v>
      </c>
      <c r="F179" s="31">
        <f t="shared" si="25"/>
        <v>5.0500000000000007</v>
      </c>
      <c r="G179" s="32">
        <f t="shared" si="26"/>
        <v>4.2083333333333339E-3</v>
      </c>
      <c r="H179" s="11">
        <f t="shared" si="27"/>
        <v>6743.905754783269</v>
      </c>
      <c r="I179" s="11">
        <f t="shared" si="28"/>
        <v>250.13275072119563</v>
      </c>
      <c r="J179" s="11">
        <f t="shared" si="32"/>
        <v>6493.7730040620736</v>
      </c>
      <c r="K179" s="11">
        <f t="shared" si="33"/>
        <v>52943.712315825993</v>
      </c>
      <c r="L179" s="19">
        <f t="shared" si="29"/>
        <v>4901.0763888888769</v>
      </c>
      <c r="M179" s="19">
        <f t="shared" si="30"/>
        <v>178.85416666665384</v>
      </c>
      <c r="N179" s="19">
        <f t="shared" si="34"/>
        <v>4722.2222222222226</v>
      </c>
      <c r="O179" s="19">
        <f t="shared" si="35"/>
        <v>37777.777777774725</v>
      </c>
      <c r="Q179" s="23">
        <f>SUM($H$8:H179)</f>
        <v>1159951.7898227233</v>
      </c>
      <c r="R179" s="23">
        <f>SUM($J$8:J179)</f>
        <v>797056.28768417356</v>
      </c>
      <c r="S179" s="23">
        <f>SUM($I$8:I179)</f>
        <v>362895.50213854882</v>
      </c>
      <c r="T179" s="23">
        <f>SUM($L$8:L179)</f>
        <v>1135232.8472222213</v>
      </c>
      <c r="U179" s="23">
        <f>SUM($N$8:N179)</f>
        <v>812222.22222222504</v>
      </c>
      <c r="V179" s="23">
        <f>SUM($M$8:M179)</f>
        <v>323010.6249999986</v>
      </c>
    </row>
    <row r="180" spans="2:22">
      <c r="B180" s="29"/>
      <c r="C180" s="28"/>
      <c r="E180" s="9">
        <f t="shared" si="31"/>
        <v>49279</v>
      </c>
      <c r="F180" s="31">
        <f t="shared" si="25"/>
        <v>5.0500000000000007</v>
      </c>
      <c r="G180" s="32">
        <f t="shared" si="26"/>
        <v>4.2083333333333339E-3</v>
      </c>
      <c r="H180" s="11">
        <f t="shared" si="27"/>
        <v>6743.905754783269</v>
      </c>
      <c r="I180" s="11">
        <f t="shared" si="28"/>
        <v>222.80478932910108</v>
      </c>
      <c r="J180" s="11">
        <f t="shared" si="32"/>
        <v>6521.1009654541676</v>
      </c>
      <c r="K180" s="11">
        <f t="shared" si="33"/>
        <v>46422.611350371822</v>
      </c>
      <c r="L180" s="19">
        <f t="shared" si="29"/>
        <v>4881.2037037036916</v>
      </c>
      <c r="M180" s="19">
        <f t="shared" si="30"/>
        <v>158.98148148146865</v>
      </c>
      <c r="N180" s="19">
        <f t="shared" si="34"/>
        <v>4722.2222222222226</v>
      </c>
      <c r="O180" s="19">
        <f t="shared" si="35"/>
        <v>33055.555555552506</v>
      </c>
      <c r="Q180" s="23">
        <f>SUM($H$8:H180)</f>
        <v>1166695.6955775064</v>
      </c>
      <c r="R180" s="23">
        <f>SUM($J$8:J180)</f>
        <v>803577.38864962768</v>
      </c>
      <c r="S180" s="23">
        <f>SUM($I$8:I180)</f>
        <v>363118.30692787794</v>
      </c>
      <c r="T180" s="23">
        <f>SUM($L$8:L180)</f>
        <v>1140114.0509259249</v>
      </c>
      <c r="U180" s="23">
        <f>SUM($N$8:N180)</f>
        <v>816944.44444444729</v>
      </c>
      <c r="V180" s="23">
        <f>SUM($M$8:M180)</f>
        <v>323169.60648148006</v>
      </c>
    </row>
    <row r="181" spans="2:22">
      <c r="B181" s="29"/>
      <c r="C181" s="28"/>
      <c r="E181" s="9">
        <f t="shared" si="31"/>
        <v>49310</v>
      </c>
      <c r="F181" s="31">
        <f t="shared" si="25"/>
        <v>5.0500000000000007</v>
      </c>
      <c r="G181" s="32">
        <f t="shared" si="26"/>
        <v>4.2083333333333339E-3</v>
      </c>
      <c r="H181" s="11">
        <f t="shared" si="27"/>
        <v>6743.905754783269</v>
      </c>
      <c r="I181" s="11">
        <f t="shared" si="28"/>
        <v>195.36182276614812</v>
      </c>
      <c r="J181" s="11">
        <f t="shared" si="32"/>
        <v>6548.5439320171208</v>
      </c>
      <c r="K181" s="11">
        <f t="shared" si="33"/>
        <v>39874.067418354702</v>
      </c>
      <c r="L181" s="19">
        <f t="shared" si="29"/>
        <v>4861.3310185185064</v>
      </c>
      <c r="M181" s="19">
        <f t="shared" si="30"/>
        <v>139.10879629628349</v>
      </c>
      <c r="N181" s="19">
        <f t="shared" si="34"/>
        <v>4722.2222222222226</v>
      </c>
      <c r="O181" s="19">
        <f t="shared" si="35"/>
        <v>28333.333333330283</v>
      </c>
      <c r="Q181" s="23">
        <f>SUM($H$8:H181)</f>
        <v>1173439.6013322896</v>
      </c>
      <c r="R181" s="23">
        <f>SUM($J$8:J181)</f>
        <v>810125.93258164485</v>
      </c>
      <c r="S181" s="23">
        <f>SUM($I$8:I181)</f>
        <v>363313.66875064408</v>
      </c>
      <c r="T181" s="23">
        <f>SUM($L$8:L181)</f>
        <v>1144975.3819444433</v>
      </c>
      <c r="U181" s="23">
        <f>SUM($N$8:N181)</f>
        <v>821666.66666666954</v>
      </c>
      <c r="V181" s="23">
        <f>SUM($M$8:M181)</f>
        <v>323308.71527777635</v>
      </c>
    </row>
    <row r="182" spans="2:22">
      <c r="B182" s="29"/>
      <c r="C182" s="28"/>
      <c r="E182" s="9">
        <f t="shared" si="31"/>
        <v>49341</v>
      </c>
      <c r="F182" s="31">
        <f t="shared" si="25"/>
        <v>5.0500000000000007</v>
      </c>
      <c r="G182" s="32">
        <f t="shared" si="26"/>
        <v>4.2083333333333339E-3</v>
      </c>
      <c r="H182" s="11">
        <f t="shared" si="27"/>
        <v>6743.905754783269</v>
      </c>
      <c r="I182" s="11">
        <f t="shared" si="28"/>
        <v>167.80336705224272</v>
      </c>
      <c r="J182" s="11">
        <f t="shared" si="32"/>
        <v>6576.1023877310263</v>
      </c>
      <c r="K182" s="11">
        <f t="shared" si="33"/>
        <v>33297.965030623673</v>
      </c>
      <c r="L182" s="19">
        <f t="shared" si="29"/>
        <v>4841.4583333333212</v>
      </c>
      <c r="M182" s="19">
        <f t="shared" si="30"/>
        <v>119.2361111110983</v>
      </c>
      <c r="N182" s="19">
        <f t="shared" si="34"/>
        <v>4722.2222222222226</v>
      </c>
      <c r="O182" s="19">
        <f t="shared" si="35"/>
        <v>23611.111111108061</v>
      </c>
      <c r="Q182" s="23">
        <f>SUM($H$8:H182)</f>
        <v>1180183.5070870728</v>
      </c>
      <c r="R182" s="23">
        <f>SUM($J$8:J182)</f>
        <v>816702.03496937593</v>
      </c>
      <c r="S182" s="23">
        <f>SUM($I$8:I182)</f>
        <v>363481.47211769631</v>
      </c>
      <c r="T182" s="23">
        <f>SUM($L$8:L182)</f>
        <v>1149816.8402777766</v>
      </c>
      <c r="U182" s="23">
        <f>SUM($N$8:N182)</f>
        <v>826388.88888889179</v>
      </c>
      <c r="V182" s="23">
        <f>SUM($M$8:M182)</f>
        <v>323427.95138888748</v>
      </c>
    </row>
    <row r="183" spans="2:22">
      <c r="B183" s="29"/>
      <c r="C183" s="28"/>
      <c r="E183" s="9">
        <f t="shared" si="31"/>
        <v>49369</v>
      </c>
      <c r="F183" s="31">
        <f t="shared" si="25"/>
        <v>5.0500000000000007</v>
      </c>
      <c r="G183" s="32">
        <f t="shared" si="26"/>
        <v>4.2083333333333339E-3</v>
      </c>
      <c r="H183" s="11">
        <f t="shared" si="27"/>
        <v>6743.905754783269</v>
      </c>
      <c r="I183" s="11">
        <f t="shared" si="28"/>
        <v>140.12893617054129</v>
      </c>
      <c r="J183" s="11">
        <f t="shared" si="32"/>
        <v>6603.7768186127278</v>
      </c>
      <c r="K183" s="11">
        <f t="shared" si="33"/>
        <v>26694.188212010944</v>
      </c>
      <c r="L183" s="19">
        <f t="shared" si="29"/>
        <v>4821.585648148136</v>
      </c>
      <c r="M183" s="19">
        <f t="shared" si="30"/>
        <v>99.363425925913106</v>
      </c>
      <c r="N183" s="19">
        <f t="shared" si="34"/>
        <v>4722.2222222222226</v>
      </c>
      <c r="O183" s="19">
        <f t="shared" si="35"/>
        <v>18888.888888885838</v>
      </c>
      <c r="Q183" s="23">
        <f>SUM($H$8:H183)</f>
        <v>1186927.412841856</v>
      </c>
      <c r="R183" s="23">
        <f>SUM($J$8:J183)</f>
        <v>823305.81178798864</v>
      </c>
      <c r="S183" s="23">
        <f>SUM($I$8:I183)</f>
        <v>363621.60105386685</v>
      </c>
      <c r="T183" s="23">
        <f>SUM($L$8:L183)</f>
        <v>1154638.4259259247</v>
      </c>
      <c r="U183" s="23">
        <f>SUM($N$8:N183)</f>
        <v>831111.11111111403</v>
      </c>
      <c r="V183" s="23">
        <f>SUM($M$8:M183)</f>
        <v>323527.31481481338</v>
      </c>
    </row>
    <row r="184" spans="2:22">
      <c r="B184" s="29"/>
      <c r="C184" s="28"/>
      <c r="E184" s="9">
        <f t="shared" si="31"/>
        <v>49400</v>
      </c>
      <c r="F184" s="31">
        <f t="shared" si="25"/>
        <v>5.0500000000000007</v>
      </c>
      <c r="G184" s="32">
        <f t="shared" si="26"/>
        <v>4.2083333333333339E-3</v>
      </c>
      <c r="H184" s="11">
        <f t="shared" si="27"/>
        <v>6743.905754783269</v>
      </c>
      <c r="I184" s="11">
        <f t="shared" si="28"/>
        <v>112.33804205887941</v>
      </c>
      <c r="J184" s="11">
        <f t="shared" si="32"/>
        <v>6631.5677127243898</v>
      </c>
      <c r="K184" s="11">
        <f t="shared" si="33"/>
        <v>20062.620499286553</v>
      </c>
      <c r="L184" s="19">
        <f t="shared" si="29"/>
        <v>4801.7129629629508</v>
      </c>
      <c r="M184" s="19">
        <f t="shared" si="30"/>
        <v>79.490740740727915</v>
      </c>
      <c r="N184" s="19">
        <f t="shared" si="34"/>
        <v>4722.2222222222226</v>
      </c>
      <c r="O184" s="19">
        <f t="shared" si="35"/>
        <v>14166.666666663616</v>
      </c>
      <c r="Q184" s="23">
        <f>SUM($H$8:H184)</f>
        <v>1193671.3185966392</v>
      </c>
      <c r="R184" s="23">
        <f>SUM($J$8:J184)</f>
        <v>829937.37950071308</v>
      </c>
      <c r="S184" s="23">
        <f>SUM($I$8:I184)</f>
        <v>363733.93909592571</v>
      </c>
      <c r="T184" s="23">
        <f>SUM($L$8:L184)</f>
        <v>1159440.1388888876</v>
      </c>
      <c r="U184" s="23">
        <f>SUM($N$8:N184)</f>
        <v>835833.33333333628</v>
      </c>
      <c r="V184" s="23">
        <f>SUM($M$8:M184)</f>
        <v>323606.80555555411</v>
      </c>
    </row>
    <row r="185" spans="2:22">
      <c r="B185" s="29"/>
      <c r="C185" s="28"/>
      <c r="E185" s="9">
        <f t="shared" si="31"/>
        <v>49430</v>
      </c>
      <c r="F185" s="31">
        <f t="shared" si="25"/>
        <v>5.0500000000000007</v>
      </c>
      <c r="G185" s="32">
        <f t="shared" si="26"/>
        <v>4.2083333333333339E-3</v>
      </c>
      <c r="H185" s="11">
        <f t="shared" si="27"/>
        <v>6743.905754783269</v>
      </c>
      <c r="I185" s="11">
        <f t="shared" si="28"/>
        <v>84.43019460116426</v>
      </c>
      <c r="J185" s="11">
        <f t="shared" si="32"/>
        <v>6659.4755601821043</v>
      </c>
      <c r="K185" s="11">
        <f t="shared" si="33"/>
        <v>13403.144939104448</v>
      </c>
      <c r="L185" s="19">
        <f t="shared" si="29"/>
        <v>4781.8402777777656</v>
      </c>
      <c r="M185" s="19">
        <f t="shared" si="30"/>
        <v>59.618055555542725</v>
      </c>
      <c r="N185" s="19">
        <f t="shared" si="34"/>
        <v>4722.2222222222226</v>
      </c>
      <c r="O185" s="19">
        <f t="shared" si="35"/>
        <v>9444.444444441393</v>
      </c>
      <c r="Q185" s="23">
        <f>SUM($H$8:H185)</f>
        <v>1200415.2243514224</v>
      </c>
      <c r="R185" s="23">
        <f>SUM($J$8:J185)</f>
        <v>836596.85506089521</v>
      </c>
      <c r="S185" s="23">
        <f>SUM($I$8:I185)</f>
        <v>363818.3692905269</v>
      </c>
      <c r="T185" s="23">
        <f>SUM($L$8:L185)</f>
        <v>1164221.9791666653</v>
      </c>
      <c r="U185" s="23">
        <f>SUM($N$8:N185)</f>
        <v>840555.55555555853</v>
      </c>
      <c r="V185" s="23">
        <f>SUM($M$8:M185)</f>
        <v>323666.42361110967</v>
      </c>
    </row>
    <row r="186" spans="2:22">
      <c r="B186" s="29"/>
      <c r="C186" s="28"/>
      <c r="E186" s="9">
        <f t="shared" si="31"/>
        <v>49461</v>
      </c>
      <c r="F186" s="31">
        <f t="shared" si="25"/>
        <v>5.0500000000000007</v>
      </c>
      <c r="G186" s="32">
        <f t="shared" si="26"/>
        <v>4.2083333333333339E-3</v>
      </c>
      <c r="H186" s="11">
        <f t="shared" si="27"/>
        <v>6743.905754783269</v>
      </c>
      <c r="I186" s="11">
        <f t="shared" si="28"/>
        <v>56.404901618731223</v>
      </c>
      <c r="J186" s="11">
        <f t="shared" si="32"/>
        <v>6687.5008531645381</v>
      </c>
      <c r="K186" s="11">
        <f t="shared" si="33"/>
        <v>6715.6440859399099</v>
      </c>
      <c r="L186" s="19">
        <f t="shared" si="29"/>
        <v>4761.9675925925803</v>
      </c>
      <c r="M186" s="19">
        <f t="shared" si="30"/>
        <v>39.745370370357534</v>
      </c>
      <c r="N186" s="19">
        <f t="shared" si="34"/>
        <v>4722.2222222222226</v>
      </c>
      <c r="O186" s="19">
        <f t="shared" si="35"/>
        <v>4722.2222222191704</v>
      </c>
      <c r="Q186" s="23">
        <f>SUM($H$8:H186)</f>
        <v>1207159.1301062056</v>
      </c>
      <c r="R186" s="23">
        <f>SUM($J$8:J186)</f>
        <v>843284.35591405979</v>
      </c>
      <c r="S186" s="23">
        <f>SUM($I$8:I186)</f>
        <v>363874.77419214562</v>
      </c>
      <c r="T186" s="23">
        <f>SUM($L$8:L186)</f>
        <v>1168983.9467592579</v>
      </c>
      <c r="U186" s="23">
        <f>SUM($N$8:N186)</f>
        <v>845277.77777778078</v>
      </c>
      <c r="V186" s="23">
        <f>SUM($M$8:M186)</f>
        <v>323706.16898148</v>
      </c>
    </row>
    <row r="187" spans="2:22">
      <c r="B187" s="29"/>
      <c r="C187" s="28"/>
      <c r="E187" s="9">
        <f t="shared" si="31"/>
        <v>49491</v>
      </c>
      <c r="F187" s="31">
        <f t="shared" si="25"/>
        <v>5.0500000000000007</v>
      </c>
      <c r="G187" s="32">
        <f t="shared" si="26"/>
        <v>4.2083333333333339E-3</v>
      </c>
      <c r="H187" s="11">
        <f t="shared" si="27"/>
        <v>6743.905754783269</v>
      </c>
      <c r="I187" s="11">
        <f t="shared" si="28"/>
        <v>28.261668861663793</v>
      </c>
      <c r="J187" s="11">
        <f t="shared" si="32"/>
        <v>6715.6440859216054</v>
      </c>
      <c r="K187" s="11">
        <f t="shared" si="33"/>
        <v>0</v>
      </c>
      <c r="L187" s="19">
        <f t="shared" si="29"/>
        <v>4742.0949074073951</v>
      </c>
      <c r="M187" s="19">
        <f t="shared" si="30"/>
        <v>19.872685185172344</v>
      </c>
      <c r="N187" s="19">
        <f t="shared" si="34"/>
        <v>4722.2222222222226</v>
      </c>
      <c r="O187" s="19">
        <f t="shared" si="35"/>
        <v>0</v>
      </c>
      <c r="Q187" s="23">
        <f>SUM($H$8:H187)</f>
        <v>1213903.0358609888</v>
      </c>
      <c r="R187" s="23">
        <f>SUM($J$8:J187)</f>
        <v>849999.99999998137</v>
      </c>
      <c r="S187" s="23">
        <f>SUM($I$8:I187)</f>
        <v>363903.03586100729</v>
      </c>
      <c r="T187" s="23">
        <f>SUM($L$8:L187)</f>
        <v>1173726.0416666653</v>
      </c>
      <c r="U187" s="23">
        <f>SUM($N$8:N187)</f>
        <v>850000.00000000303</v>
      </c>
      <c r="V187" s="23">
        <f>SUM($M$8:M187)</f>
        <v>323726.04166666517</v>
      </c>
    </row>
    <row r="188" spans="2:22">
      <c r="B188" s="29"/>
      <c r="C188" s="28"/>
      <c r="E188" s="9">
        <f t="shared" si="31"/>
        <v>49522</v>
      </c>
      <c r="F188" s="31">
        <f t="shared" si="25"/>
        <v>5.0500000000000007</v>
      </c>
      <c r="G188" s="32">
        <f t="shared" si="26"/>
        <v>4.2083333333333339E-3</v>
      </c>
      <c r="H188" s="11">
        <f t="shared" si="27"/>
        <v>0</v>
      </c>
      <c r="I188" s="11">
        <f t="shared" si="28"/>
        <v>0</v>
      </c>
      <c r="J188" s="11">
        <f t="shared" si="32"/>
        <v>0</v>
      </c>
      <c r="K188" s="11">
        <f t="shared" si="33"/>
        <v>0</v>
      </c>
      <c r="L188" s="19">
        <f t="shared" si="29"/>
        <v>0</v>
      </c>
      <c r="M188" s="19">
        <f t="shared" si="30"/>
        <v>0</v>
      </c>
      <c r="N188" s="19">
        <f t="shared" si="34"/>
        <v>0</v>
      </c>
      <c r="O188" s="19">
        <f t="shared" si="35"/>
        <v>0</v>
      </c>
      <c r="Q188" s="23">
        <f>SUM($H$8:H188)</f>
        <v>1213903.0358609888</v>
      </c>
      <c r="R188" s="23">
        <f>SUM($J$8:J188)</f>
        <v>849999.99999998137</v>
      </c>
      <c r="S188" s="23">
        <f>SUM($I$8:I188)</f>
        <v>363903.03586100729</v>
      </c>
      <c r="T188" s="23">
        <f>SUM($L$8:L188)</f>
        <v>1173726.0416666653</v>
      </c>
      <c r="U188" s="23">
        <f>SUM($N$8:N188)</f>
        <v>850000.00000000303</v>
      </c>
      <c r="V188" s="23">
        <f>SUM($M$8:M188)</f>
        <v>323726.04166666517</v>
      </c>
    </row>
    <row r="189" spans="2:22">
      <c r="B189" s="29"/>
      <c r="C189" s="28"/>
      <c r="E189" s="9">
        <f t="shared" si="31"/>
        <v>49553</v>
      </c>
      <c r="F189" s="31">
        <f t="shared" si="25"/>
        <v>5.0500000000000007</v>
      </c>
      <c r="G189" s="32">
        <f t="shared" si="26"/>
        <v>4.2083333333333339E-3</v>
      </c>
      <c r="H189" s="11">
        <f t="shared" si="27"/>
        <v>0</v>
      </c>
      <c r="I189" s="11">
        <f t="shared" si="28"/>
        <v>0</v>
      </c>
      <c r="J189" s="11">
        <f t="shared" si="32"/>
        <v>0</v>
      </c>
      <c r="K189" s="11">
        <f t="shared" si="33"/>
        <v>0</v>
      </c>
      <c r="L189" s="19">
        <f t="shared" si="29"/>
        <v>0</v>
      </c>
      <c r="M189" s="19">
        <f t="shared" si="30"/>
        <v>0</v>
      </c>
      <c r="N189" s="19">
        <f t="shared" si="34"/>
        <v>0</v>
      </c>
      <c r="O189" s="19">
        <f t="shared" si="35"/>
        <v>0</v>
      </c>
      <c r="Q189" s="23">
        <f>SUM($H$8:H189)</f>
        <v>1213903.0358609888</v>
      </c>
      <c r="R189" s="23">
        <f>SUM($J$8:J189)</f>
        <v>849999.99999998137</v>
      </c>
      <c r="S189" s="23">
        <f>SUM($I$8:I189)</f>
        <v>363903.03586100729</v>
      </c>
      <c r="T189" s="23">
        <f>SUM($L$8:L189)</f>
        <v>1173726.0416666653</v>
      </c>
      <c r="U189" s="23">
        <f>SUM($N$8:N189)</f>
        <v>850000.00000000303</v>
      </c>
      <c r="V189" s="23">
        <f>SUM($M$8:M189)</f>
        <v>323726.04166666517</v>
      </c>
    </row>
    <row r="190" spans="2:22">
      <c r="B190" s="29"/>
      <c r="C190" s="28"/>
      <c r="E190" s="9">
        <f t="shared" si="31"/>
        <v>49583</v>
      </c>
      <c r="F190" s="31">
        <f t="shared" si="25"/>
        <v>5.0500000000000007</v>
      </c>
      <c r="G190" s="32">
        <f t="shared" si="26"/>
        <v>4.2083333333333339E-3</v>
      </c>
      <c r="H190" s="11">
        <f t="shared" si="27"/>
        <v>0</v>
      </c>
      <c r="I190" s="11">
        <f t="shared" si="28"/>
        <v>0</v>
      </c>
      <c r="J190" s="11">
        <f t="shared" si="32"/>
        <v>0</v>
      </c>
      <c r="K190" s="11">
        <f t="shared" si="33"/>
        <v>0</v>
      </c>
      <c r="L190" s="19">
        <f t="shared" si="29"/>
        <v>0</v>
      </c>
      <c r="M190" s="19">
        <f t="shared" si="30"/>
        <v>0</v>
      </c>
      <c r="N190" s="19">
        <f t="shared" si="34"/>
        <v>0</v>
      </c>
      <c r="O190" s="19">
        <f t="shared" si="35"/>
        <v>0</v>
      </c>
      <c r="Q190" s="23">
        <f>SUM($H$8:H190)</f>
        <v>1213903.0358609888</v>
      </c>
      <c r="R190" s="23">
        <f>SUM($J$8:J190)</f>
        <v>849999.99999998137</v>
      </c>
      <c r="S190" s="23">
        <f>SUM($I$8:I190)</f>
        <v>363903.03586100729</v>
      </c>
      <c r="T190" s="23">
        <f>SUM($L$8:L190)</f>
        <v>1173726.0416666653</v>
      </c>
      <c r="U190" s="23">
        <f>SUM($N$8:N190)</f>
        <v>850000.00000000303</v>
      </c>
      <c r="V190" s="23">
        <f>SUM($M$8:M190)</f>
        <v>323726.04166666517</v>
      </c>
    </row>
    <row r="191" spans="2:22">
      <c r="B191" s="29"/>
      <c r="C191" s="28"/>
      <c r="E191" s="9">
        <f t="shared" si="31"/>
        <v>49614</v>
      </c>
      <c r="F191" s="31">
        <f t="shared" si="25"/>
        <v>5.0500000000000007</v>
      </c>
      <c r="G191" s="32">
        <f t="shared" si="26"/>
        <v>4.2083333333333339E-3</v>
      </c>
      <c r="H191" s="11">
        <f t="shared" si="27"/>
        <v>0</v>
      </c>
      <c r="I191" s="11">
        <f t="shared" si="28"/>
        <v>0</v>
      </c>
      <c r="J191" s="11">
        <f t="shared" si="32"/>
        <v>0</v>
      </c>
      <c r="K191" s="11">
        <f t="shared" si="33"/>
        <v>0</v>
      </c>
      <c r="L191" s="19">
        <f t="shared" si="29"/>
        <v>0</v>
      </c>
      <c r="M191" s="19">
        <f t="shared" si="30"/>
        <v>0</v>
      </c>
      <c r="N191" s="19">
        <f t="shared" si="34"/>
        <v>0</v>
      </c>
      <c r="O191" s="19">
        <f t="shared" si="35"/>
        <v>0</v>
      </c>
      <c r="Q191" s="23">
        <f>SUM($H$8:H191)</f>
        <v>1213903.0358609888</v>
      </c>
      <c r="R191" s="23">
        <f>SUM($J$8:J191)</f>
        <v>849999.99999998137</v>
      </c>
      <c r="S191" s="23">
        <f>SUM($I$8:I191)</f>
        <v>363903.03586100729</v>
      </c>
      <c r="T191" s="23">
        <f>SUM($L$8:L191)</f>
        <v>1173726.0416666653</v>
      </c>
      <c r="U191" s="23">
        <f>SUM($N$8:N191)</f>
        <v>850000.00000000303</v>
      </c>
      <c r="V191" s="23">
        <f>SUM($M$8:M191)</f>
        <v>323726.04166666517</v>
      </c>
    </row>
    <row r="192" spans="2:22">
      <c r="B192" s="29"/>
      <c r="C192" s="28"/>
      <c r="E192" s="9">
        <f t="shared" si="31"/>
        <v>49644</v>
      </c>
      <c r="F192" s="31">
        <f t="shared" si="25"/>
        <v>5.0500000000000007</v>
      </c>
      <c r="G192" s="32">
        <f t="shared" si="26"/>
        <v>4.2083333333333339E-3</v>
      </c>
      <c r="H192" s="11">
        <f t="shared" si="27"/>
        <v>0</v>
      </c>
      <c r="I192" s="11">
        <f t="shared" si="28"/>
        <v>0</v>
      </c>
      <c r="J192" s="11">
        <f t="shared" si="32"/>
        <v>0</v>
      </c>
      <c r="K192" s="11">
        <f t="shared" si="33"/>
        <v>0</v>
      </c>
      <c r="L192" s="19">
        <f t="shared" si="29"/>
        <v>0</v>
      </c>
      <c r="M192" s="19">
        <f t="shared" si="30"/>
        <v>0</v>
      </c>
      <c r="N192" s="19">
        <f t="shared" si="34"/>
        <v>0</v>
      </c>
      <c r="O192" s="19">
        <f t="shared" si="35"/>
        <v>0</v>
      </c>
      <c r="Q192" s="23">
        <f>SUM($H$8:H192)</f>
        <v>1213903.0358609888</v>
      </c>
      <c r="R192" s="23">
        <f>SUM($J$8:J192)</f>
        <v>849999.99999998137</v>
      </c>
      <c r="S192" s="23">
        <f>SUM($I$8:I192)</f>
        <v>363903.03586100729</v>
      </c>
      <c r="T192" s="23">
        <f>SUM($L$8:L192)</f>
        <v>1173726.0416666653</v>
      </c>
      <c r="U192" s="23">
        <f>SUM($N$8:N192)</f>
        <v>850000.00000000303</v>
      </c>
      <c r="V192" s="23">
        <f>SUM($M$8:M192)</f>
        <v>323726.04166666517</v>
      </c>
    </row>
    <row r="193" spans="2:22">
      <c r="B193" s="29"/>
      <c r="C193" s="28"/>
      <c r="E193" s="9">
        <f t="shared" si="31"/>
        <v>49675</v>
      </c>
      <c r="F193" s="31">
        <f t="shared" si="25"/>
        <v>5.0500000000000007</v>
      </c>
      <c r="G193" s="32">
        <f t="shared" si="26"/>
        <v>4.2083333333333339E-3</v>
      </c>
      <c r="H193" s="11">
        <f t="shared" si="27"/>
        <v>0</v>
      </c>
      <c r="I193" s="11">
        <f t="shared" si="28"/>
        <v>0</v>
      </c>
      <c r="J193" s="11">
        <f t="shared" si="32"/>
        <v>0</v>
      </c>
      <c r="K193" s="11">
        <f t="shared" si="33"/>
        <v>0</v>
      </c>
      <c r="L193" s="19">
        <f t="shared" si="29"/>
        <v>0</v>
      </c>
      <c r="M193" s="19">
        <f t="shared" si="30"/>
        <v>0</v>
      </c>
      <c r="N193" s="19">
        <f t="shared" si="34"/>
        <v>0</v>
      </c>
      <c r="O193" s="19">
        <f t="shared" si="35"/>
        <v>0</v>
      </c>
      <c r="Q193" s="23">
        <f>SUM($H$8:H193)</f>
        <v>1213903.0358609888</v>
      </c>
      <c r="R193" s="23">
        <f>SUM($J$8:J193)</f>
        <v>849999.99999998137</v>
      </c>
      <c r="S193" s="23">
        <f>SUM($I$8:I193)</f>
        <v>363903.03586100729</v>
      </c>
      <c r="T193" s="23">
        <f>SUM($L$8:L193)</f>
        <v>1173726.0416666653</v>
      </c>
      <c r="U193" s="23">
        <f>SUM($N$8:N193)</f>
        <v>850000.00000000303</v>
      </c>
      <c r="V193" s="23">
        <f>SUM($M$8:M193)</f>
        <v>323726.04166666517</v>
      </c>
    </row>
    <row r="194" spans="2:22">
      <c r="B194" s="29"/>
      <c r="C194" s="28"/>
      <c r="E194" s="9">
        <f t="shared" si="31"/>
        <v>49706</v>
      </c>
      <c r="F194" s="31">
        <f t="shared" si="25"/>
        <v>5.0500000000000007</v>
      </c>
      <c r="G194" s="32">
        <f t="shared" si="26"/>
        <v>4.2083333333333339E-3</v>
      </c>
      <c r="H194" s="11">
        <f t="shared" si="27"/>
        <v>0</v>
      </c>
      <c r="I194" s="11">
        <f t="shared" si="28"/>
        <v>0</v>
      </c>
      <c r="J194" s="11">
        <f t="shared" si="32"/>
        <v>0</v>
      </c>
      <c r="K194" s="11">
        <f t="shared" si="33"/>
        <v>0</v>
      </c>
      <c r="L194" s="19">
        <f t="shared" si="29"/>
        <v>0</v>
      </c>
      <c r="M194" s="19">
        <f t="shared" si="30"/>
        <v>0</v>
      </c>
      <c r="N194" s="19">
        <f t="shared" si="34"/>
        <v>0</v>
      </c>
      <c r="O194" s="19">
        <f t="shared" si="35"/>
        <v>0</v>
      </c>
      <c r="Q194" s="23">
        <f>SUM($H$8:H194)</f>
        <v>1213903.0358609888</v>
      </c>
      <c r="R194" s="23">
        <f>SUM($J$8:J194)</f>
        <v>849999.99999998137</v>
      </c>
      <c r="S194" s="23">
        <f>SUM($I$8:I194)</f>
        <v>363903.03586100729</v>
      </c>
      <c r="T194" s="23">
        <f>SUM($L$8:L194)</f>
        <v>1173726.0416666653</v>
      </c>
      <c r="U194" s="23">
        <f>SUM($N$8:N194)</f>
        <v>850000.00000000303</v>
      </c>
      <c r="V194" s="23">
        <f>SUM($M$8:M194)</f>
        <v>323726.04166666517</v>
      </c>
    </row>
    <row r="195" spans="2:22">
      <c r="B195" s="29"/>
      <c r="C195" s="28"/>
      <c r="E195" s="9">
        <f t="shared" si="31"/>
        <v>49735</v>
      </c>
      <c r="F195" s="31">
        <f t="shared" si="25"/>
        <v>5.0500000000000007</v>
      </c>
      <c r="G195" s="32">
        <f t="shared" si="26"/>
        <v>4.2083333333333339E-3</v>
      </c>
      <c r="H195" s="11">
        <f t="shared" si="27"/>
        <v>0</v>
      </c>
      <c r="I195" s="11">
        <f t="shared" si="28"/>
        <v>0</v>
      </c>
      <c r="J195" s="11">
        <f t="shared" si="32"/>
        <v>0</v>
      </c>
      <c r="K195" s="11">
        <f t="shared" si="33"/>
        <v>0</v>
      </c>
      <c r="L195" s="19">
        <f t="shared" si="29"/>
        <v>0</v>
      </c>
      <c r="M195" s="19">
        <f t="shared" si="30"/>
        <v>0</v>
      </c>
      <c r="N195" s="19">
        <f t="shared" si="34"/>
        <v>0</v>
      </c>
      <c r="O195" s="19">
        <f t="shared" si="35"/>
        <v>0</v>
      </c>
      <c r="Q195" s="23">
        <f>SUM($H$8:H195)</f>
        <v>1213903.0358609888</v>
      </c>
      <c r="R195" s="23">
        <f>SUM($J$8:J195)</f>
        <v>849999.99999998137</v>
      </c>
      <c r="S195" s="23">
        <f>SUM($I$8:I195)</f>
        <v>363903.03586100729</v>
      </c>
      <c r="T195" s="23">
        <f>SUM($L$8:L195)</f>
        <v>1173726.0416666653</v>
      </c>
      <c r="U195" s="23">
        <f>SUM($N$8:N195)</f>
        <v>850000.00000000303</v>
      </c>
      <c r="V195" s="23">
        <f>SUM($M$8:M195)</f>
        <v>323726.04166666517</v>
      </c>
    </row>
    <row r="196" spans="2:22">
      <c r="B196" s="29"/>
      <c r="C196" s="28"/>
      <c r="E196" s="9">
        <f t="shared" si="31"/>
        <v>49766</v>
      </c>
      <c r="F196" s="31">
        <f t="shared" si="25"/>
        <v>5.0500000000000007</v>
      </c>
      <c r="G196" s="32">
        <f t="shared" si="26"/>
        <v>4.2083333333333339E-3</v>
      </c>
      <c r="H196" s="11">
        <f t="shared" si="27"/>
        <v>0</v>
      </c>
      <c r="I196" s="11">
        <f t="shared" si="28"/>
        <v>0</v>
      </c>
      <c r="J196" s="11">
        <f t="shared" si="32"/>
        <v>0</v>
      </c>
      <c r="K196" s="11">
        <f t="shared" si="33"/>
        <v>0</v>
      </c>
      <c r="L196" s="19">
        <f t="shared" si="29"/>
        <v>0</v>
      </c>
      <c r="M196" s="19">
        <f t="shared" si="30"/>
        <v>0</v>
      </c>
      <c r="N196" s="19">
        <f t="shared" si="34"/>
        <v>0</v>
      </c>
      <c r="O196" s="19">
        <f t="shared" si="35"/>
        <v>0</v>
      </c>
      <c r="Q196" s="23">
        <f>SUM($H$8:H196)</f>
        <v>1213903.0358609888</v>
      </c>
      <c r="R196" s="23">
        <f>SUM($J$8:J196)</f>
        <v>849999.99999998137</v>
      </c>
      <c r="S196" s="23">
        <f>SUM($I$8:I196)</f>
        <v>363903.03586100729</v>
      </c>
      <c r="T196" s="23">
        <f>SUM($L$8:L196)</f>
        <v>1173726.0416666653</v>
      </c>
      <c r="U196" s="23">
        <f>SUM($N$8:N196)</f>
        <v>850000.00000000303</v>
      </c>
      <c r="V196" s="23">
        <f>SUM($M$8:M196)</f>
        <v>323726.04166666517</v>
      </c>
    </row>
    <row r="197" spans="2:22">
      <c r="B197" s="29"/>
      <c r="C197" s="28"/>
      <c r="E197" s="9">
        <f t="shared" si="31"/>
        <v>49796</v>
      </c>
      <c r="F197" s="31">
        <f t="shared" si="25"/>
        <v>5.0500000000000007</v>
      </c>
      <c r="G197" s="32">
        <f t="shared" si="26"/>
        <v>4.2083333333333339E-3</v>
      </c>
      <c r="H197" s="11">
        <f t="shared" si="27"/>
        <v>0</v>
      </c>
      <c r="I197" s="11">
        <f t="shared" si="28"/>
        <v>0</v>
      </c>
      <c r="J197" s="11">
        <f t="shared" si="32"/>
        <v>0</v>
      </c>
      <c r="K197" s="11">
        <f t="shared" si="33"/>
        <v>0</v>
      </c>
      <c r="L197" s="19">
        <f t="shared" si="29"/>
        <v>0</v>
      </c>
      <c r="M197" s="19">
        <f t="shared" si="30"/>
        <v>0</v>
      </c>
      <c r="N197" s="19">
        <f t="shared" si="34"/>
        <v>0</v>
      </c>
      <c r="O197" s="19">
        <f t="shared" si="35"/>
        <v>0</v>
      </c>
      <c r="Q197" s="23">
        <f>SUM($H$8:H197)</f>
        <v>1213903.0358609888</v>
      </c>
      <c r="R197" s="23">
        <f>SUM($J$8:J197)</f>
        <v>849999.99999998137</v>
      </c>
      <c r="S197" s="23">
        <f>SUM($I$8:I197)</f>
        <v>363903.03586100729</v>
      </c>
      <c r="T197" s="23">
        <f>SUM($L$8:L197)</f>
        <v>1173726.0416666653</v>
      </c>
      <c r="U197" s="23">
        <f>SUM($N$8:N197)</f>
        <v>850000.00000000303</v>
      </c>
      <c r="V197" s="23">
        <f>SUM($M$8:M197)</f>
        <v>323726.04166666517</v>
      </c>
    </row>
    <row r="198" spans="2:22">
      <c r="B198" s="29"/>
      <c r="C198" s="28"/>
      <c r="E198" s="9">
        <f t="shared" si="31"/>
        <v>49827</v>
      </c>
      <c r="F198" s="31">
        <f t="shared" si="25"/>
        <v>5.0500000000000007</v>
      </c>
      <c r="G198" s="32">
        <f t="shared" si="26"/>
        <v>4.2083333333333339E-3</v>
      </c>
      <c r="H198" s="11">
        <f t="shared" si="27"/>
        <v>0</v>
      </c>
      <c r="I198" s="11">
        <f t="shared" si="28"/>
        <v>0</v>
      </c>
      <c r="J198" s="11">
        <f t="shared" si="32"/>
        <v>0</v>
      </c>
      <c r="K198" s="11">
        <f t="shared" si="33"/>
        <v>0</v>
      </c>
      <c r="L198" s="19">
        <f t="shared" si="29"/>
        <v>0</v>
      </c>
      <c r="M198" s="19">
        <f t="shared" si="30"/>
        <v>0</v>
      </c>
      <c r="N198" s="19">
        <f t="shared" si="34"/>
        <v>0</v>
      </c>
      <c r="O198" s="19">
        <f t="shared" si="35"/>
        <v>0</v>
      </c>
      <c r="Q198" s="23">
        <f>SUM($H$8:H198)</f>
        <v>1213903.0358609888</v>
      </c>
      <c r="R198" s="23">
        <f>SUM($J$8:J198)</f>
        <v>849999.99999998137</v>
      </c>
      <c r="S198" s="23">
        <f>SUM($I$8:I198)</f>
        <v>363903.03586100729</v>
      </c>
      <c r="T198" s="23">
        <f>SUM($L$8:L198)</f>
        <v>1173726.0416666653</v>
      </c>
      <c r="U198" s="23">
        <f>SUM($N$8:N198)</f>
        <v>850000.00000000303</v>
      </c>
      <c r="V198" s="23">
        <f>SUM($M$8:M198)</f>
        <v>323726.04166666517</v>
      </c>
    </row>
    <row r="199" spans="2:22">
      <c r="B199" s="29"/>
      <c r="C199" s="28"/>
      <c r="E199" s="9">
        <f t="shared" si="31"/>
        <v>49857</v>
      </c>
      <c r="F199" s="31">
        <f t="shared" si="25"/>
        <v>5.0500000000000007</v>
      </c>
      <c r="G199" s="32">
        <f t="shared" si="26"/>
        <v>4.2083333333333339E-3</v>
      </c>
      <c r="H199" s="11">
        <f t="shared" si="27"/>
        <v>0</v>
      </c>
      <c r="I199" s="11">
        <f t="shared" si="28"/>
        <v>0</v>
      </c>
      <c r="J199" s="11">
        <f t="shared" si="32"/>
        <v>0</v>
      </c>
      <c r="K199" s="11">
        <f t="shared" si="33"/>
        <v>0</v>
      </c>
      <c r="L199" s="19">
        <f t="shared" si="29"/>
        <v>0</v>
      </c>
      <c r="M199" s="19">
        <f t="shared" si="30"/>
        <v>0</v>
      </c>
      <c r="N199" s="19">
        <f t="shared" si="34"/>
        <v>0</v>
      </c>
      <c r="O199" s="19">
        <f t="shared" si="35"/>
        <v>0</v>
      </c>
      <c r="Q199" s="23">
        <f>SUM($H$8:H199)</f>
        <v>1213903.0358609888</v>
      </c>
      <c r="R199" s="23">
        <f>SUM($J$8:J199)</f>
        <v>849999.99999998137</v>
      </c>
      <c r="S199" s="23">
        <f>SUM($I$8:I199)</f>
        <v>363903.03586100729</v>
      </c>
      <c r="T199" s="23">
        <f>SUM($L$8:L199)</f>
        <v>1173726.0416666653</v>
      </c>
      <c r="U199" s="23">
        <f>SUM($N$8:N199)</f>
        <v>850000.00000000303</v>
      </c>
      <c r="V199" s="23">
        <f>SUM($M$8:M199)</f>
        <v>323726.04166666517</v>
      </c>
    </row>
    <row r="200" spans="2:22">
      <c r="B200" s="29"/>
      <c r="C200" s="28"/>
      <c r="E200" s="9">
        <f t="shared" si="31"/>
        <v>49888</v>
      </c>
      <c r="F200" s="31">
        <f t="shared" si="25"/>
        <v>5.0500000000000007</v>
      </c>
      <c r="G200" s="32">
        <f t="shared" si="26"/>
        <v>4.2083333333333339E-3</v>
      </c>
      <c r="H200" s="11">
        <f t="shared" si="27"/>
        <v>0</v>
      </c>
      <c r="I200" s="11">
        <f t="shared" si="28"/>
        <v>0</v>
      </c>
      <c r="J200" s="11">
        <f t="shared" si="32"/>
        <v>0</v>
      </c>
      <c r="K200" s="11">
        <f t="shared" si="33"/>
        <v>0</v>
      </c>
      <c r="L200" s="19">
        <f t="shared" si="29"/>
        <v>0</v>
      </c>
      <c r="M200" s="19">
        <f t="shared" si="30"/>
        <v>0</v>
      </c>
      <c r="N200" s="19">
        <f t="shared" si="34"/>
        <v>0</v>
      </c>
      <c r="O200" s="19">
        <f t="shared" si="35"/>
        <v>0</v>
      </c>
      <c r="Q200" s="23">
        <f>SUM($H$8:H200)</f>
        <v>1213903.0358609888</v>
      </c>
      <c r="R200" s="23">
        <f>SUM($J$8:J200)</f>
        <v>849999.99999998137</v>
      </c>
      <c r="S200" s="23">
        <f>SUM($I$8:I200)</f>
        <v>363903.03586100729</v>
      </c>
      <c r="T200" s="23">
        <f>SUM($L$8:L200)</f>
        <v>1173726.0416666653</v>
      </c>
      <c r="U200" s="23">
        <f>SUM($N$8:N200)</f>
        <v>850000.00000000303</v>
      </c>
      <c r="V200" s="23">
        <f>SUM($M$8:M200)</f>
        <v>323726.04166666517</v>
      </c>
    </row>
    <row r="201" spans="2:22">
      <c r="B201" s="29"/>
      <c r="C201" s="28"/>
      <c r="E201" s="9">
        <f t="shared" si="31"/>
        <v>49919</v>
      </c>
      <c r="F201" s="31">
        <f t="shared" ref="F201:F264" si="36">VLOOKUP(E201,$B$8:$C$376,2)+$F$4</f>
        <v>5.0500000000000007</v>
      </c>
      <c r="G201" s="32">
        <f t="shared" ref="G201:G264" si="37">F201/12/100</f>
        <v>4.2083333333333339E-3</v>
      </c>
      <c r="H201" s="11">
        <f t="shared" ref="H201:H264" si="38">IF(K200=0,0,$H$8)</f>
        <v>0</v>
      </c>
      <c r="I201" s="11">
        <f t="shared" ref="I201:I264" si="39">K200*G201</f>
        <v>0</v>
      </c>
      <c r="J201" s="11">
        <f t="shared" si="32"/>
        <v>0</v>
      </c>
      <c r="K201" s="11">
        <f t="shared" si="33"/>
        <v>0</v>
      </c>
      <c r="L201" s="19">
        <f t="shared" ref="L201:L264" si="40">IF(O200=0,0,$H$4/$J$4+O200*G201)</f>
        <v>0</v>
      </c>
      <c r="M201" s="19">
        <f t="shared" ref="M201:M264" si="41">O200*G201</f>
        <v>0</v>
      </c>
      <c r="N201" s="19">
        <f t="shared" si="34"/>
        <v>0</v>
      </c>
      <c r="O201" s="19">
        <f t="shared" si="35"/>
        <v>0</v>
      </c>
      <c r="Q201" s="23">
        <f>SUM($H$8:H201)</f>
        <v>1213903.0358609888</v>
      </c>
      <c r="R201" s="23">
        <f>SUM($J$8:J201)</f>
        <v>849999.99999998137</v>
      </c>
      <c r="S201" s="23">
        <f>SUM($I$8:I201)</f>
        <v>363903.03586100729</v>
      </c>
      <c r="T201" s="23">
        <f>SUM($L$8:L201)</f>
        <v>1173726.0416666653</v>
      </c>
      <c r="U201" s="23">
        <f>SUM($N$8:N201)</f>
        <v>850000.00000000303</v>
      </c>
      <c r="V201" s="23">
        <f>SUM($M$8:M201)</f>
        <v>323726.04166666517</v>
      </c>
    </row>
    <row r="202" spans="2:22">
      <c r="B202" s="29"/>
      <c r="C202" s="28"/>
      <c r="E202" s="9">
        <f t="shared" ref="E202:E265" si="42">EDATE(E201,1)</f>
        <v>49949</v>
      </c>
      <c r="F202" s="31">
        <f t="shared" si="36"/>
        <v>5.0500000000000007</v>
      </c>
      <c r="G202" s="32">
        <f t="shared" si="37"/>
        <v>4.2083333333333339E-3</v>
      </c>
      <c r="H202" s="11">
        <f t="shared" si="38"/>
        <v>0</v>
      </c>
      <c r="I202" s="11">
        <f t="shared" si="39"/>
        <v>0</v>
      </c>
      <c r="J202" s="11">
        <f t="shared" ref="J202:J265" si="43">H202-I202</f>
        <v>0</v>
      </c>
      <c r="K202" s="11">
        <f t="shared" ref="K202:K265" si="44">IF( K201-J202&lt;1,0,K201-J202)</f>
        <v>0</v>
      </c>
      <c r="L202" s="19">
        <f t="shared" si="40"/>
        <v>0</v>
      </c>
      <c r="M202" s="19">
        <f t="shared" si="41"/>
        <v>0</v>
      </c>
      <c r="N202" s="19">
        <f t="shared" ref="N202:N265" si="45">IF(O201=0,0,$H$4/$J$4)</f>
        <v>0</v>
      </c>
      <c r="O202" s="19">
        <f t="shared" ref="O202:O265" si="46">IF(O201-N202&lt;1,0,O201-N202)</f>
        <v>0</v>
      </c>
      <c r="Q202" s="23">
        <f>SUM($H$8:H202)</f>
        <v>1213903.0358609888</v>
      </c>
      <c r="R202" s="23">
        <f>SUM($J$8:J202)</f>
        <v>849999.99999998137</v>
      </c>
      <c r="S202" s="23">
        <f>SUM($I$8:I202)</f>
        <v>363903.03586100729</v>
      </c>
      <c r="T202" s="23">
        <f>SUM($L$8:L202)</f>
        <v>1173726.0416666653</v>
      </c>
      <c r="U202" s="23">
        <f>SUM($N$8:N202)</f>
        <v>850000.00000000303</v>
      </c>
      <c r="V202" s="23">
        <f>SUM($M$8:M202)</f>
        <v>323726.04166666517</v>
      </c>
    </row>
    <row r="203" spans="2:22">
      <c r="B203" s="29"/>
      <c r="C203" s="28"/>
      <c r="E203" s="9">
        <f t="shared" si="42"/>
        <v>49980</v>
      </c>
      <c r="F203" s="31">
        <f t="shared" si="36"/>
        <v>5.0500000000000007</v>
      </c>
      <c r="G203" s="32">
        <f t="shared" si="37"/>
        <v>4.2083333333333339E-3</v>
      </c>
      <c r="H203" s="11">
        <f t="shared" si="38"/>
        <v>0</v>
      </c>
      <c r="I203" s="11">
        <f t="shared" si="39"/>
        <v>0</v>
      </c>
      <c r="J203" s="11">
        <f t="shared" si="43"/>
        <v>0</v>
      </c>
      <c r="K203" s="11">
        <f t="shared" si="44"/>
        <v>0</v>
      </c>
      <c r="L203" s="19">
        <f t="shared" si="40"/>
        <v>0</v>
      </c>
      <c r="M203" s="19">
        <f t="shared" si="41"/>
        <v>0</v>
      </c>
      <c r="N203" s="19">
        <f t="shared" si="45"/>
        <v>0</v>
      </c>
      <c r="O203" s="19">
        <f t="shared" si="46"/>
        <v>0</v>
      </c>
      <c r="Q203" s="23">
        <f>SUM($H$8:H203)</f>
        <v>1213903.0358609888</v>
      </c>
      <c r="R203" s="23">
        <f>SUM($J$8:J203)</f>
        <v>849999.99999998137</v>
      </c>
      <c r="S203" s="23">
        <f>SUM($I$8:I203)</f>
        <v>363903.03586100729</v>
      </c>
      <c r="T203" s="23">
        <f>SUM($L$8:L203)</f>
        <v>1173726.0416666653</v>
      </c>
      <c r="U203" s="23">
        <f>SUM($N$8:N203)</f>
        <v>850000.00000000303</v>
      </c>
      <c r="V203" s="23">
        <f>SUM($M$8:M203)</f>
        <v>323726.04166666517</v>
      </c>
    </row>
    <row r="204" spans="2:22">
      <c r="B204" s="29"/>
      <c r="C204" s="28"/>
      <c r="E204" s="9">
        <f t="shared" si="42"/>
        <v>50010</v>
      </c>
      <c r="F204" s="31">
        <f t="shared" si="36"/>
        <v>5.0500000000000007</v>
      </c>
      <c r="G204" s="32">
        <f t="shared" si="37"/>
        <v>4.2083333333333339E-3</v>
      </c>
      <c r="H204" s="11">
        <f t="shared" si="38"/>
        <v>0</v>
      </c>
      <c r="I204" s="11">
        <f t="shared" si="39"/>
        <v>0</v>
      </c>
      <c r="J204" s="11">
        <f t="shared" si="43"/>
        <v>0</v>
      </c>
      <c r="K204" s="11">
        <f t="shared" si="44"/>
        <v>0</v>
      </c>
      <c r="L204" s="19">
        <f t="shared" si="40"/>
        <v>0</v>
      </c>
      <c r="M204" s="19">
        <f t="shared" si="41"/>
        <v>0</v>
      </c>
      <c r="N204" s="19">
        <f t="shared" si="45"/>
        <v>0</v>
      </c>
      <c r="O204" s="19">
        <f t="shared" si="46"/>
        <v>0</v>
      </c>
      <c r="Q204" s="23">
        <f>SUM($H$8:H204)</f>
        <v>1213903.0358609888</v>
      </c>
      <c r="R204" s="23">
        <f>SUM($J$8:J204)</f>
        <v>849999.99999998137</v>
      </c>
      <c r="S204" s="23">
        <f>SUM($I$8:I204)</f>
        <v>363903.03586100729</v>
      </c>
      <c r="T204" s="23">
        <f>SUM($L$8:L204)</f>
        <v>1173726.0416666653</v>
      </c>
      <c r="U204" s="23">
        <f>SUM($N$8:N204)</f>
        <v>850000.00000000303</v>
      </c>
      <c r="V204" s="23">
        <f>SUM($M$8:M204)</f>
        <v>323726.04166666517</v>
      </c>
    </row>
    <row r="205" spans="2:22">
      <c r="B205" s="29"/>
      <c r="C205" s="28"/>
      <c r="E205" s="9">
        <f t="shared" si="42"/>
        <v>50041</v>
      </c>
      <c r="F205" s="31">
        <f t="shared" si="36"/>
        <v>5.0500000000000007</v>
      </c>
      <c r="G205" s="32">
        <f t="shared" si="37"/>
        <v>4.2083333333333339E-3</v>
      </c>
      <c r="H205" s="11">
        <f t="shared" si="38"/>
        <v>0</v>
      </c>
      <c r="I205" s="11">
        <f t="shared" si="39"/>
        <v>0</v>
      </c>
      <c r="J205" s="11">
        <f t="shared" si="43"/>
        <v>0</v>
      </c>
      <c r="K205" s="11">
        <f t="shared" si="44"/>
        <v>0</v>
      </c>
      <c r="L205" s="19">
        <f t="shared" si="40"/>
        <v>0</v>
      </c>
      <c r="M205" s="19">
        <f t="shared" si="41"/>
        <v>0</v>
      </c>
      <c r="N205" s="19">
        <f t="shared" si="45"/>
        <v>0</v>
      </c>
      <c r="O205" s="19">
        <f t="shared" si="46"/>
        <v>0</v>
      </c>
      <c r="Q205" s="23">
        <f>SUM($H$8:H205)</f>
        <v>1213903.0358609888</v>
      </c>
      <c r="R205" s="23">
        <f>SUM($J$8:J205)</f>
        <v>849999.99999998137</v>
      </c>
      <c r="S205" s="23">
        <f>SUM($I$8:I205)</f>
        <v>363903.03586100729</v>
      </c>
      <c r="T205" s="23">
        <f>SUM($L$8:L205)</f>
        <v>1173726.0416666653</v>
      </c>
      <c r="U205" s="23">
        <f>SUM($N$8:N205)</f>
        <v>850000.00000000303</v>
      </c>
      <c r="V205" s="23">
        <f>SUM($M$8:M205)</f>
        <v>323726.04166666517</v>
      </c>
    </row>
    <row r="206" spans="2:22">
      <c r="B206" s="29"/>
      <c r="C206" s="28"/>
      <c r="E206" s="9">
        <f t="shared" si="42"/>
        <v>50072</v>
      </c>
      <c r="F206" s="31">
        <f t="shared" si="36"/>
        <v>5.0500000000000007</v>
      </c>
      <c r="G206" s="32">
        <f t="shared" si="37"/>
        <v>4.2083333333333339E-3</v>
      </c>
      <c r="H206" s="11">
        <f t="shared" si="38"/>
        <v>0</v>
      </c>
      <c r="I206" s="11">
        <f t="shared" si="39"/>
        <v>0</v>
      </c>
      <c r="J206" s="11">
        <f t="shared" si="43"/>
        <v>0</v>
      </c>
      <c r="K206" s="11">
        <f t="shared" si="44"/>
        <v>0</v>
      </c>
      <c r="L206" s="19">
        <f t="shared" si="40"/>
        <v>0</v>
      </c>
      <c r="M206" s="19">
        <f t="shared" si="41"/>
        <v>0</v>
      </c>
      <c r="N206" s="19">
        <f t="shared" si="45"/>
        <v>0</v>
      </c>
      <c r="O206" s="19">
        <f t="shared" si="46"/>
        <v>0</v>
      </c>
      <c r="Q206" s="23">
        <f>SUM($H$8:H206)</f>
        <v>1213903.0358609888</v>
      </c>
      <c r="R206" s="23">
        <f>SUM($J$8:J206)</f>
        <v>849999.99999998137</v>
      </c>
      <c r="S206" s="23">
        <f>SUM($I$8:I206)</f>
        <v>363903.03586100729</v>
      </c>
      <c r="T206" s="23">
        <f>SUM($L$8:L206)</f>
        <v>1173726.0416666653</v>
      </c>
      <c r="U206" s="23">
        <f>SUM($N$8:N206)</f>
        <v>850000.00000000303</v>
      </c>
      <c r="V206" s="23">
        <f>SUM($M$8:M206)</f>
        <v>323726.04166666517</v>
      </c>
    </row>
    <row r="207" spans="2:22">
      <c r="B207" s="29"/>
      <c r="C207" s="28"/>
      <c r="E207" s="9">
        <f t="shared" si="42"/>
        <v>50100</v>
      </c>
      <c r="F207" s="31">
        <f t="shared" si="36"/>
        <v>5.0500000000000007</v>
      </c>
      <c r="G207" s="32">
        <f t="shared" si="37"/>
        <v>4.2083333333333339E-3</v>
      </c>
      <c r="H207" s="11">
        <f t="shared" si="38"/>
        <v>0</v>
      </c>
      <c r="I207" s="11">
        <f t="shared" si="39"/>
        <v>0</v>
      </c>
      <c r="J207" s="11">
        <f t="shared" si="43"/>
        <v>0</v>
      </c>
      <c r="K207" s="11">
        <f t="shared" si="44"/>
        <v>0</v>
      </c>
      <c r="L207" s="19">
        <f t="shared" si="40"/>
        <v>0</v>
      </c>
      <c r="M207" s="19">
        <f t="shared" si="41"/>
        <v>0</v>
      </c>
      <c r="N207" s="19">
        <f t="shared" si="45"/>
        <v>0</v>
      </c>
      <c r="O207" s="19">
        <f t="shared" si="46"/>
        <v>0</v>
      </c>
      <c r="Q207" s="23">
        <f>SUM($H$8:H207)</f>
        <v>1213903.0358609888</v>
      </c>
      <c r="R207" s="23">
        <f>SUM($J$8:J207)</f>
        <v>849999.99999998137</v>
      </c>
      <c r="S207" s="23">
        <f>SUM($I$8:I207)</f>
        <v>363903.03586100729</v>
      </c>
      <c r="T207" s="23">
        <f>SUM($L$8:L207)</f>
        <v>1173726.0416666653</v>
      </c>
      <c r="U207" s="23">
        <f>SUM($N$8:N207)</f>
        <v>850000.00000000303</v>
      </c>
      <c r="V207" s="23">
        <f>SUM($M$8:M207)</f>
        <v>323726.04166666517</v>
      </c>
    </row>
    <row r="208" spans="2:22">
      <c r="B208" s="29"/>
      <c r="C208" s="28"/>
      <c r="E208" s="9">
        <f t="shared" si="42"/>
        <v>50131</v>
      </c>
      <c r="F208" s="31">
        <f t="shared" si="36"/>
        <v>5.0500000000000007</v>
      </c>
      <c r="G208" s="32">
        <f t="shared" si="37"/>
        <v>4.2083333333333339E-3</v>
      </c>
      <c r="H208" s="11">
        <f t="shared" si="38"/>
        <v>0</v>
      </c>
      <c r="I208" s="11">
        <f t="shared" si="39"/>
        <v>0</v>
      </c>
      <c r="J208" s="11">
        <f t="shared" si="43"/>
        <v>0</v>
      </c>
      <c r="K208" s="11">
        <f t="shared" si="44"/>
        <v>0</v>
      </c>
      <c r="L208" s="19">
        <f t="shared" si="40"/>
        <v>0</v>
      </c>
      <c r="M208" s="19">
        <f t="shared" si="41"/>
        <v>0</v>
      </c>
      <c r="N208" s="19">
        <f t="shared" si="45"/>
        <v>0</v>
      </c>
      <c r="O208" s="19">
        <f t="shared" si="46"/>
        <v>0</v>
      </c>
      <c r="Q208" s="23">
        <f>SUM($H$8:H208)</f>
        <v>1213903.0358609888</v>
      </c>
      <c r="R208" s="23">
        <f>SUM($J$8:J208)</f>
        <v>849999.99999998137</v>
      </c>
      <c r="S208" s="23">
        <f>SUM($I$8:I208)</f>
        <v>363903.03586100729</v>
      </c>
      <c r="T208" s="23">
        <f>SUM($L$8:L208)</f>
        <v>1173726.0416666653</v>
      </c>
      <c r="U208" s="23">
        <f>SUM($N$8:N208)</f>
        <v>850000.00000000303</v>
      </c>
      <c r="V208" s="23">
        <f>SUM($M$8:M208)</f>
        <v>323726.04166666517</v>
      </c>
    </row>
    <row r="209" spans="2:22">
      <c r="B209" s="29"/>
      <c r="C209" s="28"/>
      <c r="E209" s="9">
        <f t="shared" si="42"/>
        <v>50161</v>
      </c>
      <c r="F209" s="31">
        <f t="shared" si="36"/>
        <v>5.0500000000000007</v>
      </c>
      <c r="G209" s="32">
        <f t="shared" si="37"/>
        <v>4.2083333333333339E-3</v>
      </c>
      <c r="H209" s="11">
        <f t="shared" si="38"/>
        <v>0</v>
      </c>
      <c r="I209" s="11">
        <f t="shared" si="39"/>
        <v>0</v>
      </c>
      <c r="J209" s="11">
        <f t="shared" si="43"/>
        <v>0</v>
      </c>
      <c r="K209" s="11">
        <f t="shared" si="44"/>
        <v>0</v>
      </c>
      <c r="L209" s="19">
        <f t="shared" si="40"/>
        <v>0</v>
      </c>
      <c r="M209" s="19">
        <f t="shared" si="41"/>
        <v>0</v>
      </c>
      <c r="N209" s="19">
        <f t="shared" si="45"/>
        <v>0</v>
      </c>
      <c r="O209" s="19">
        <f t="shared" si="46"/>
        <v>0</v>
      </c>
      <c r="Q209" s="23">
        <f>SUM($H$8:H209)</f>
        <v>1213903.0358609888</v>
      </c>
      <c r="R209" s="23">
        <f>SUM($J$8:J209)</f>
        <v>849999.99999998137</v>
      </c>
      <c r="S209" s="23">
        <f>SUM($I$8:I209)</f>
        <v>363903.03586100729</v>
      </c>
      <c r="T209" s="23">
        <f>SUM($L$8:L209)</f>
        <v>1173726.0416666653</v>
      </c>
      <c r="U209" s="23">
        <f>SUM($N$8:N209)</f>
        <v>850000.00000000303</v>
      </c>
      <c r="V209" s="23">
        <f>SUM($M$8:M209)</f>
        <v>323726.04166666517</v>
      </c>
    </row>
    <row r="210" spans="2:22">
      <c r="B210" s="29"/>
      <c r="C210" s="28"/>
      <c r="E210" s="9">
        <f t="shared" si="42"/>
        <v>50192</v>
      </c>
      <c r="F210" s="31">
        <f t="shared" si="36"/>
        <v>5.0500000000000007</v>
      </c>
      <c r="G210" s="32">
        <f t="shared" si="37"/>
        <v>4.2083333333333339E-3</v>
      </c>
      <c r="H210" s="11">
        <f t="shared" si="38"/>
        <v>0</v>
      </c>
      <c r="I210" s="11">
        <f t="shared" si="39"/>
        <v>0</v>
      </c>
      <c r="J210" s="11">
        <f t="shared" si="43"/>
        <v>0</v>
      </c>
      <c r="K210" s="11">
        <f t="shared" si="44"/>
        <v>0</v>
      </c>
      <c r="L210" s="19">
        <f t="shared" si="40"/>
        <v>0</v>
      </c>
      <c r="M210" s="19">
        <f t="shared" si="41"/>
        <v>0</v>
      </c>
      <c r="N210" s="19">
        <f t="shared" si="45"/>
        <v>0</v>
      </c>
      <c r="O210" s="19">
        <f t="shared" si="46"/>
        <v>0</v>
      </c>
      <c r="Q210" s="23">
        <f>SUM($H$8:H210)</f>
        <v>1213903.0358609888</v>
      </c>
      <c r="R210" s="23">
        <f>SUM($J$8:J210)</f>
        <v>849999.99999998137</v>
      </c>
      <c r="S210" s="23">
        <f>SUM($I$8:I210)</f>
        <v>363903.03586100729</v>
      </c>
      <c r="T210" s="23">
        <f>SUM($L$8:L210)</f>
        <v>1173726.0416666653</v>
      </c>
      <c r="U210" s="23">
        <f>SUM($N$8:N210)</f>
        <v>850000.00000000303</v>
      </c>
      <c r="V210" s="23">
        <f>SUM($M$8:M210)</f>
        <v>323726.04166666517</v>
      </c>
    </row>
    <row r="211" spans="2:22">
      <c r="B211" s="29"/>
      <c r="C211" s="28"/>
      <c r="E211" s="9">
        <f t="shared" si="42"/>
        <v>50222</v>
      </c>
      <c r="F211" s="31">
        <f t="shared" si="36"/>
        <v>5.0500000000000007</v>
      </c>
      <c r="G211" s="32">
        <f t="shared" si="37"/>
        <v>4.2083333333333339E-3</v>
      </c>
      <c r="H211" s="11">
        <f t="shared" si="38"/>
        <v>0</v>
      </c>
      <c r="I211" s="11">
        <f t="shared" si="39"/>
        <v>0</v>
      </c>
      <c r="J211" s="11">
        <f t="shared" si="43"/>
        <v>0</v>
      </c>
      <c r="K211" s="11">
        <f t="shared" si="44"/>
        <v>0</v>
      </c>
      <c r="L211" s="19">
        <f t="shared" si="40"/>
        <v>0</v>
      </c>
      <c r="M211" s="19">
        <f t="shared" si="41"/>
        <v>0</v>
      </c>
      <c r="N211" s="19">
        <f t="shared" si="45"/>
        <v>0</v>
      </c>
      <c r="O211" s="19">
        <f t="shared" si="46"/>
        <v>0</v>
      </c>
      <c r="Q211" s="23">
        <f>SUM($H$8:H211)</f>
        <v>1213903.0358609888</v>
      </c>
      <c r="R211" s="23">
        <f>SUM($J$8:J211)</f>
        <v>849999.99999998137</v>
      </c>
      <c r="S211" s="23">
        <f>SUM($I$8:I211)</f>
        <v>363903.03586100729</v>
      </c>
      <c r="T211" s="23">
        <f>SUM($L$8:L211)</f>
        <v>1173726.0416666653</v>
      </c>
      <c r="U211" s="23">
        <f>SUM($N$8:N211)</f>
        <v>850000.00000000303</v>
      </c>
      <c r="V211" s="23">
        <f>SUM($M$8:M211)</f>
        <v>323726.04166666517</v>
      </c>
    </row>
    <row r="212" spans="2:22">
      <c r="B212" s="29"/>
      <c r="C212" s="28"/>
      <c r="E212" s="9">
        <f t="shared" si="42"/>
        <v>50253</v>
      </c>
      <c r="F212" s="31">
        <f t="shared" si="36"/>
        <v>5.0500000000000007</v>
      </c>
      <c r="G212" s="32">
        <f t="shared" si="37"/>
        <v>4.2083333333333339E-3</v>
      </c>
      <c r="H212" s="11">
        <f t="shared" si="38"/>
        <v>0</v>
      </c>
      <c r="I212" s="11">
        <f t="shared" si="39"/>
        <v>0</v>
      </c>
      <c r="J212" s="11">
        <f t="shared" si="43"/>
        <v>0</v>
      </c>
      <c r="K212" s="11">
        <f t="shared" si="44"/>
        <v>0</v>
      </c>
      <c r="L212" s="19">
        <f t="shared" si="40"/>
        <v>0</v>
      </c>
      <c r="M212" s="19">
        <f t="shared" si="41"/>
        <v>0</v>
      </c>
      <c r="N212" s="19">
        <f t="shared" si="45"/>
        <v>0</v>
      </c>
      <c r="O212" s="19">
        <f t="shared" si="46"/>
        <v>0</v>
      </c>
      <c r="Q212" s="23">
        <f>SUM($H$8:H212)</f>
        <v>1213903.0358609888</v>
      </c>
      <c r="R212" s="23">
        <f>SUM($J$8:J212)</f>
        <v>849999.99999998137</v>
      </c>
      <c r="S212" s="23">
        <f>SUM($I$8:I212)</f>
        <v>363903.03586100729</v>
      </c>
      <c r="T212" s="23">
        <f>SUM($L$8:L212)</f>
        <v>1173726.0416666653</v>
      </c>
      <c r="U212" s="23">
        <f>SUM($N$8:N212)</f>
        <v>850000.00000000303</v>
      </c>
      <c r="V212" s="23">
        <f>SUM($M$8:M212)</f>
        <v>323726.04166666517</v>
      </c>
    </row>
    <row r="213" spans="2:22">
      <c r="B213" s="29"/>
      <c r="C213" s="28"/>
      <c r="E213" s="9">
        <f t="shared" si="42"/>
        <v>50284</v>
      </c>
      <c r="F213" s="31">
        <f t="shared" si="36"/>
        <v>5.0500000000000007</v>
      </c>
      <c r="G213" s="32">
        <f t="shared" si="37"/>
        <v>4.2083333333333339E-3</v>
      </c>
      <c r="H213" s="11">
        <f t="shared" si="38"/>
        <v>0</v>
      </c>
      <c r="I213" s="11">
        <f t="shared" si="39"/>
        <v>0</v>
      </c>
      <c r="J213" s="11">
        <f t="shared" si="43"/>
        <v>0</v>
      </c>
      <c r="K213" s="11">
        <f t="shared" si="44"/>
        <v>0</v>
      </c>
      <c r="L213" s="19">
        <f t="shared" si="40"/>
        <v>0</v>
      </c>
      <c r="M213" s="19">
        <f t="shared" si="41"/>
        <v>0</v>
      </c>
      <c r="N213" s="19">
        <f t="shared" si="45"/>
        <v>0</v>
      </c>
      <c r="O213" s="19">
        <f t="shared" si="46"/>
        <v>0</v>
      </c>
      <c r="Q213" s="23">
        <f>SUM($H$8:H213)</f>
        <v>1213903.0358609888</v>
      </c>
      <c r="R213" s="23">
        <f>SUM($J$8:J213)</f>
        <v>849999.99999998137</v>
      </c>
      <c r="S213" s="23">
        <f>SUM($I$8:I213)</f>
        <v>363903.03586100729</v>
      </c>
      <c r="T213" s="23">
        <f>SUM($L$8:L213)</f>
        <v>1173726.0416666653</v>
      </c>
      <c r="U213" s="23">
        <f>SUM($N$8:N213)</f>
        <v>850000.00000000303</v>
      </c>
      <c r="V213" s="23">
        <f>SUM($M$8:M213)</f>
        <v>323726.04166666517</v>
      </c>
    </row>
    <row r="214" spans="2:22">
      <c r="B214" s="29"/>
      <c r="C214" s="28"/>
      <c r="E214" s="9">
        <f t="shared" si="42"/>
        <v>50314</v>
      </c>
      <c r="F214" s="31">
        <f t="shared" si="36"/>
        <v>5.0500000000000007</v>
      </c>
      <c r="G214" s="32">
        <f t="shared" si="37"/>
        <v>4.2083333333333339E-3</v>
      </c>
      <c r="H214" s="11">
        <f t="shared" si="38"/>
        <v>0</v>
      </c>
      <c r="I214" s="11">
        <f t="shared" si="39"/>
        <v>0</v>
      </c>
      <c r="J214" s="11">
        <f t="shared" si="43"/>
        <v>0</v>
      </c>
      <c r="K214" s="11">
        <f t="shared" si="44"/>
        <v>0</v>
      </c>
      <c r="L214" s="19">
        <f t="shared" si="40"/>
        <v>0</v>
      </c>
      <c r="M214" s="19">
        <f t="shared" si="41"/>
        <v>0</v>
      </c>
      <c r="N214" s="19">
        <f t="shared" si="45"/>
        <v>0</v>
      </c>
      <c r="O214" s="19">
        <f t="shared" si="46"/>
        <v>0</v>
      </c>
      <c r="Q214" s="23">
        <f>SUM($H$8:H214)</f>
        <v>1213903.0358609888</v>
      </c>
      <c r="R214" s="23">
        <f>SUM($J$8:J214)</f>
        <v>849999.99999998137</v>
      </c>
      <c r="S214" s="23">
        <f>SUM($I$8:I214)</f>
        <v>363903.03586100729</v>
      </c>
      <c r="T214" s="23">
        <f>SUM($L$8:L214)</f>
        <v>1173726.0416666653</v>
      </c>
      <c r="U214" s="23">
        <f>SUM($N$8:N214)</f>
        <v>850000.00000000303</v>
      </c>
      <c r="V214" s="23">
        <f>SUM($M$8:M214)</f>
        <v>323726.04166666517</v>
      </c>
    </row>
    <row r="215" spans="2:22">
      <c r="B215" s="29"/>
      <c r="C215" s="28"/>
      <c r="E215" s="9">
        <f t="shared" si="42"/>
        <v>50345</v>
      </c>
      <c r="F215" s="31">
        <f t="shared" si="36"/>
        <v>5.0500000000000007</v>
      </c>
      <c r="G215" s="32">
        <f t="shared" si="37"/>
        <v>4.2083333333333339E-3</v>
      </c>
      <c r="H215" s="11">
        <f t="shared" si="38"/>
        <v>0</v>
      </c>
      <c r="I215" s="11">
        <f t="shared" si="39"/>
        <v>0</v>
      </c>
      <c r="J215" s="11">
        <f t="shared" si="43"/>
        <v>0</v>
      </c>
      <c r="K215" s="11">
        <f t="shared" si="44"/>
        <v>0</v>
      </c>
      <c r="L215" s="19">
        <f t="shared" si="40"/>
        <v>0</v>
      </c>
      <c r="M215" s="19">
        <f t="shared" si="41"/>
        <v>0</v>
      </c>
      <c r="N215" s="19">
        <f t="shared" si="45"/>
        <v>0</v>
      </c>
      <c r="O215" s="19">
        <f t="shared" si="46"/>
        <v>0</v>
      </c>
      <c r="Q215" s="23">
        <f>SUM($H$8:H215)</f>
        <v>1213903.0358609888</v>
      </c>
      <c r="R215" s="23">
        <f>SUM($J$8:J215)</f>
        <v>849999.99999998137</v>
      </c>
      <c r="S215" s="23">
        <f>SUM($I$8:I215)</f>
        <v>363903.03586100729</v>
      </c>
      <c r="T215" s="23">
        <f>SUM($L$8:L215)</f>
        <v>1173726.0416666653</v>
      </c>
      <c r="U215" s="23">
        <f>SUM($N$8:N215)</f>
        <v>850000.00000000303</v>
      </c>
      <c r="V215" s="23">
        <f>SUM($M$8:M215)</f>
        <v>323726.04166666517</v>
      </c>
    </row>
    <row r="216" spans="2:22">
      <c r="B216" s="29"/>
      <c r="C216" s="28"/>
      <c r="E216" s="9">
        <f t="shared" si="42"/>
        <v>50375</v>
      </c>
      <c r="F216" s="31">
        <f t="shared" si="36"/>
        <v>5.0500000000000007</v>
      </c>
      <c r="G216" s="32">
        <f t="shared" si="37"/>
        <v>4.2083333333333339E-3</v>
      </c>
      <c r="H216" s="11">
        <f t="shared" si="38"/>
        <v>0</v>
      </c>
      <c r="I216" s="11">
        <f t="shared" si="39"/>
        <v>0</v>
      </c>
      <c r="J216" s="11">
        <f t="shared" si="43"/>
        <v>0</v>
      </c>
      <c r="K216" s="11">
        <f t="shared" si="44"/>
        <v>0</v>
      </c>
      <c r="L216" s="19">
        <f t="shared" si="40"/>
        <v>0</v>
      </c>
      <c r="M216" s="19">
        <f t="shared" si="41"/>
        <v>0</v>
      </c>
      <c r="N216" s="19">
        <f t="shared" si="45"/>
        <v>0</v>
      </c>
      <c r="O216" s="19">
        <f t="shared" si="46"/>
        <v>0</v>
      </c>
      <c r="Q216" s="23">
        <f>SUM($H$8:H216)</f>
        <v>1213903.0358609888</v>
      </c>
      <c r="R216" s="23">
        <f>SUM($J$8:J216)</f>
        <v>849999.99999998137</v>
      </c>
      <c r="S216" s="23">
        <f>SUM($I$8:I216)</f>
        <v>363903.03586100729</v>
      </c>
      <c r="T216" s="23">
        <f>SUM($L$8:L216)</f>
        <v>1173726.0416666653</v>
      </c>
      <c r="U216" s="23">
        <f>SUM($N$8:N216)</f>
        <v>850000.00000000303</v>
      </c>
      <c r="V216" s="23">
        <f>SUM($M$8:M216)</f>
        <v>323726.04166666517</v>
      </c>
    </row>
    <row r="217" spans="2:22">
      <c r="B217" s="29"/>
      <c r="C217" s="28"/>
      <c r="E217" s="9">
        <f t="shared" si="42"/>
        <v>50406</v>
      </c>
      <c r="F217" s="31">
        <f t="shared" si="36"/>
        <v>5.0500000000000007</v>
      </c>
      <c r="G217" s="32">
        <f t="shared" si="37"/>
        <v>4.2083333333333339E-3</v>
      </c>
      <c r="H217" s="11">
        <f t="shared" si="38"/>
        <v>0</v>
      </c>
      <c r="I217" s="11">
        <f t="shared" si="39"/>
        <v>0</v>
      </c>
      <c r="J217" s="11">
        <f t="shared" si="43"/>
        <v>0</v>
      </c>
      <c r="K217" s="11">
        <f t="shared" si="44"/>
        <v>0</v>
      </c>
      <c r="L217" s="19">
        <f t="shared" si="40"/>
        <v>0</v>
      </c>
      <c r="M217" s="19">
        <f t="shared" si="41"/>
        <v>0</v>
      </c>
      <c r="N217" s="19">
        <f t="shared" si="45"/>
        <v>0</v>
      </c>
      <c r="O217" s="19">
        <f t="shared" si="46"/>
        <v>0</v>
      </c>
      <c r="Q217" s="23">
        <f>SUM($H$8:H217)</f>
        <v>1213903.0358609888</v>
      </c>
      <c r="R217" s="23">
        <f>SUM($J$8:J217)</f>
        <v>849999.99999998137</v>
      </c>
      <c r="S217" s="23">
        <f>SUM($I$8:I217)</f>
        <v>363903.03586100729</v>
      </c>
      <c r="T217" s="23">
        <f>SUM($L$8:L217)</f>
        <v>1173726.0416666653</v>
      </c>
      <c r="U217" s="23">
        <f>SUM($N$8:N217)</f>
        <v>850000.00000000303</v>
      </c>
      <c r="V217" s="23">
        <f>SUM($M$8:M217)</f>
        <v>323726.04166666517</v>
      </c>
    </row>
    <row r="218" spans="2:22">
      <c r="B218" s="29"/>
      <c r="C218" s="28"/>
      <c r="E218" s="9">
        <f t="shared" si="42"/>
        <v>50437</v>
      </c>
      <c r="F218" s="31">
        <f t="shared" si="36"/>
        <v>5.0500000000000007</v>
      </c>
      <c r="G218" s="32">
        <f t="shared" si="37"/>
        <v>4.2083333333333339E-3</v>
      </c>
      <c r="H218" s="11">
        <f t="shared" si="38"/>
        <v>0</v>
      </c>
      <c r="I218" s="11">
        <f t="shared" si="39"/>
        <v>0</v>
      </c>
      <c r="J218" s="11">
        <f t="shared" si="43"/>
        <v>0</v>
      </c>
      <c r="K218" s="11">
        <f t="shared" si="44"/>
        <v>0</v>
      </c>
      <c r="L218" s="19">
        <f t="shared" si="40"/>
        <v>0</v>
      </c>
      <c r="M218" s="19">
        <f t="shared" si="41"/>
        <v>0</v>
      </c>
      <c r="N218" s="19">
        <f t="shared" si="45"/>
        <v>0</v>
      </c>
      <c r="O218" s="19">
        <f t="shared" si="46"/>
        <v>0</v>
      </c>
      <c r="Q218" s="23">
        <f>SUM($H$8:H218)</f>
        <v>1213903.0358609888</v>
      </c>
      <c r="R218" s="23">
        <f>SUM($J$8:J218)</f>
        <v>849999.99999998137</v>
      </c>
      <c r="S218" s="23">
        <f>SUM($I$8:I218)</f>
        <v>363903.03586100729</v>
      </c>
      <c r="T218" s="23">
        <f>SUM($L$8:L218)</f>
        <v>1173726.0416666653</v>
      </c>
      <c r="U218" s="23">
        <f>SUM($N$8:N218)</f>
        <v>850000.00000000303</v>
      </c>
      <c r="V218" s="23">
        <f>SUM($M$8:M218)</f>
        <v>323726.04166666517</v>
      </c>
    </row>
    <row r="219" spans="2:22">
      <c r="B219" s="29"/>
      <c r="C219" s="28"/>
      <c r="E219" s="9">
        <f t="shared" si="42"/>
        <v>50465</v>
      </c>
      <c r="F219" s="31">
        <f t="shared" si="36"/>
        <v>5.0500000000000007</v>
      </c>
      <c r="G219" s="32">
        <f t="shared" si="37"/>
        <v>4.2083333333333339E-3</v>
      </c>
      <c r="H219" s="11">
        <f t="shared" si="38"/>
        <v>0</v>
      </c>
      <c r="I219" s="11">
        <f t="shared" si="39"/>
        <v>0</v>
      </c>
      <c r="J219" s="11">
        <f t="shared" si="43"/>
        <v>0</v>
      </c>
      <c r="K219" s="11">
        <f t="shared" si="44"/>
        <v>0</v>
      </c>
      <c r="L219" s="19">
        <f t="shared" si="40"/>
        <v>0</v>
      </c>
      <c r="M219" s="19">
        <f t="shared" si="41"/>
        <v>0</v>
      </c>
      <c r="N219" s="19">
        <f t="shared" si="45"/>
        <v>0</v>
      </c>
      <c r="O219" s="19">
        <f t="shared" si="46"/>
        <v>0</v>
      </c>
      <c r="Q219" s="23">
        <f>SUM($H$8:H219)</f>
        <v>1213903.0358609888</v>
      </c>
      <c r="R219" s="23">
        <f>SUM($J$8:J219)</f>
        <v>849999.99999998137</v>
      </c>
      <c r="S219" s="23">
        <f>SUM($I$8:I219)</f>
        <v>363903.03586100729</v>
      </c>
      <c r="T219" s="23">
        <f>SUM($L$8:L219)</f>
        <v>1173726.0416666653</v>
      </c>
      <c r="U219" s="23">
        <f>SUM($N$8:N219)</f>
        <v>850000.00000000303</v>
      </c>
      <c r="V219" s="23">
        <f>SUM($M$8:M219)</f>
        <v>323726.04166666517</v>
      </c>
    </row>
    <row r="220" spans="2:22">
      <c r="B220" s="29"/>
      <c r="C220" s="28"/>
      <c r="E220" s="9">
        <f t="shared" si="42"/>
        <v>50496</v>
      </c>
      <c r="F220" s="31">
        <f t="shared" si="36"/>
        <v>5.0500000000000007</v>
      </c>
      <c r="G220" s="32">
        <f t="shared" si="37"/>
        <v>4.2083333333333339E-3</v>
      </c>
      <c r="H220" s="11">
        <f t="shared" si="38"/>
        <v>0</v>
      </c>
      <c r="I220" s="11">
        <f t="shared" si="39"/>
        <v>0</v>
      </c>
      <c r="J220" s="11">
        <f t="shared" si="43"/>
        <v>0</v>
      </c>
      <c r="K220" s="11">
        <f t="shared" si="44"/>
        <v>0</v>
      </c>
      <c r="L220" s="19">
        <f t="shared" si="40"/>
        <v>0</v>
      </c>
      <c r="M220" s="19">
        <f t="shared" si="41"/>
        <v>0</v>
      </c>
      <c r="N220" s="19">
        <f t="shared" si="45"/>
        <v>0</v>
      </c>
      <c r="O220" s="19">
        <f t="shared" si="46"/>
        <v>0</v>
      </c>
      <c r="Q220" s="23">
        <f>SUM($H$8:H220)</f>
        <v>1213903.0358609888</v>
      </c>
      <c r="R220" s="23">
        <f>SUM($J$8:J220)</f>
        <v>849999.99999998137</v>
      </c>
      <c r="S220" s="23">
        <f>SUM($I$8:I220)</f>
        <v>363903.03586100729</v>
      </c>
      <c r="T220" s="23">
        <f>SUM($L$8:L220)</f>
        <v>1173726.0416666653</v>
      </c>
      <c r="U220" s="23">
        <f>SUM($N$8:N220)</f>
        <v>850000.00000000303</v>
      </c>
      <c r="V220" s="23">
        <f>SUM($M$8:M220)</f>
        <v>323726.04166666517</v>
      </c>
    </row>
    <row r="221" spans="2:22">
      <c r="B221" s="29"/>
      <c r="C221" s="28"/>
      <c r="E221" s="9">
        <f t="shared" si="42"/>
        <v>50526</v>
      </c>
      <c r="F221" s="31">
        <f t="shared" si="36"/>
        <v>5.0500000000000007</v>
      </c>
      <c r="G221" s="32">
        <f t="shared" si="37"/>
        <v>4.2083333333333339E-3</v>
      </c>
      <c r="H221" s="11">
        <f t="shared" si="38"/>
        <v>0</v>
      </c>
      <c r="I221" s="11">
        <f t="shared" si="39"/>
        <v>0</v>
      </c>
      <c r="J221" s="11">
        <f t="shared" si="43"/>
        <v>0</v>
      </c>
      <c r="K221" s="11">
        <f t="shared" si="44"/>
        <v>0</v>
      </c>
      <c r="L221" s="19">
        <f t="shared" si="40"/>
        <v>0</v>
      </c>
      <c r="M221" s="19">
        <f t="shared" si="41"/>
        <v>0</v>
      </c>
      <c r="N221" s="19">
        <f t="shared" si="45"/>
        <v>0</v>
      </c>
      <c r="O221" s="19">
        <f t="shared" si="46"/>
        <v>0</v>
      </c>
      <c r="Q221" s="23">
        <f>SUM($H$8:H221)</f>
        <v>1213903.0358609888</v>
      </c>
      <c r="R221" s="23">
        <f>SUM($J$8:J221)</f>
        <v>849999.99999998137</v>
      </c>
      <c r="S221" s="23">
        <f>SUM($I$8:I221)</f>
        <v>363903.03586100729</v>
      </c>
      <c r="T221" s="23">
        <f>SUM($L$8:L221)</f>
        <v>1173726.0416666653</v>
      </c>
      <c r="U221" s="23">
        <f>SUM($N$8:N221)</f>
        <v>850000.00000000303</v>
      </c>
      <c r="V221" s="23">
        <f>SUM($M$8:M221)</f>
        <v>323726.04166666517</v>
      </c>
    </row>
    <row r="222" spans="2:22">
      <c r="B222" s="29"/>
      <c r="C222" s="28"/>
      <c r="E222" s="9">
        <f t="shared" si="42"/>
        <v>50557</v>
      </c>
      <c r="F222" s="31">
        <f t="shared" si="36"/>
        <v>5.0500000000000007</v>
      </c>
      <c r="G222" s="32">
        <f t="shared" si="37"/>
        <v>4.2083333333333339E-3</v>
      </c>
      <c r="H222" s="11">
        <f t="shared" si="38"/>
        <v>0</v>
      </c>
      <c r="I222" s="11">
        <f t="shared" si="39"/>
        <v>0</v>
      </c>
      <c r="J222" s="11">
        <f t="shared" si="43"/>
        <v>0</v>
      </c>
      <c r="K222" s="11">
        <f t="shared" si="44"/>
        <v>0</v>
      </c>
      <c r="L222" s="19">
        <f t="shared" si="40"/>
        <v>0</v>
      </c>
      <c r="M222" s="19">
        <f t="shared" si="41"/>
        <v>0</v>
      </c>
      <c r="N222" s="19">
        <f t="shared" si="45"/>
        <v>0</v>
      </c>
      <c r="O222" s="19">
        <f t="shared" si="46"/>
        <v>0</v>
      </c>
      <c r="Q222" s="23">
        <f>SUM($H$8:H222)</f>
        <v>1213903.0358609888</v>
      </c>
      <c r="R222" s="23">
        <f>SUM($J$8:J222)</f>
        <v>849999.99999998137</v>
      </c>
      <c r="S222" s="23">
        <f>SUM($I$8:I222)</f>
        <v>363903.03586100729</v>
      </c>
      <c r="T222" s="23">
        <f>SUM($L$8:L222)</f>
        <v>1173726.0416666653</v>
      </c>
      <c r="U222" s="23">
        <f>SUM($N$8:N222)</f>
        <v>850000.00000000303</v>
      </c>
      <c r="V222" s="23">
        <f>SUM($M$8:M222)</f>
        <v>323726.04166666517</v>
      </c>
    </row>
    <row r="223" spans="2:22">
      <c r="B223" s="29"/>
      <c r="C223" s="28"/>
      <c r="E223" s="9">
        <f t="shared" si="42"/>
        <v>50587</v>
      </c>
      <c r="F223" s="31">
        <f t="shared" si="36"/>
        <v>5.0500000000000007</v>
      </c>
      <c r="G223" s="32">
        <f t="shared" si="37"/>
        <v>4.2083333333333339E-3</v>
      </c>
      <c r="H223" s="11">
        <f t="shared" si="38"/>
        <v>0</v>
      </c>
      <c r="I223" s="11">
        <f t="shared" si="39"/>
        <v>0</v>
      </c>
      <c r="J223" s="11">
        <f t="shared" si="43"/>
        <v>0</v>
      </c>
      <c r="K223" s="11">
        <f t="shared" si="44"/>
        <v>0</v>
      </c>
      <c r="L223" s="19">
        <f t="shared" si="40"/>
        <v>0</v>
      </c>
      <c r="M223" s="19">
        <f t="shared" si="41"/>
        <v>0</v>
      </c>
      <c r="N223" s="19">
        <f t="shared" si="45"/>
        <v>0</v>
      </c>
      <c r="O223" s="19">
        <f t="shared" si="46"/>
        <v>0</v>
      </c>
      <c r="Q223" s="23">
        <f>SUM($H$8:H223)</f>
        <v>1213903.0358609888</v>
      </c>
      <c r="R223" s="23">
        <f>SUM($J$8:J223)</f>
        <v>849999.99999998137</v>
      </c>
      <c r="S223" s="23">
        <f>SUM($I$8:I223)</f>
        <v>363903.03586100729</v>
      </c>
      <c r="T223" s="23">
        <f>SUM($L$8:L223)</f>
        <v>1173726.0416666653</v>
      </c>
      <c r="U223" s="23">
        <f>SUM($N$8:N223)</f>
        <v>850000.00000000303</v>
      </c>
      <c r="V223" s="23">
        <f>SUM($M$8:M223)</f>
        <v>323726.04166666517</v>
      </c>
    </row>
    <row r="224" spans="2:22">
      <c r="B224" s="29"/>
      <c r="C224" s="28"/>
      <c r="E224" s="9">
        <f t="shared" si="42"/>
        <v>50618</v>
      </c>
      <c r="F224" s="31">
        <f t="shared" si="36"/>
        <v>5.0500000000000007</v>
      </c>
      <c r="G224" s="32">
        <f t="shared" si="37"/>
        <v>4.2083333333333339E-3</v>
      </c>
      <c r="H224" s="11">
        <f t="shared" si="38"/>
        <v>0</v>
      </c>
      <c r="I224" s="11">
        <f t="shared" si="39"/>
        <v>0</v>
      </c>
      <c r="J224" s="11">
        <f t="shared" si="43"/>
        <v>0</v>
      </c>
      <c r="K224" s="11">
        <f t="shared" si="44"/>
        <v>0</v>
      </c>
      <c r="L224" s="19">
        <f t="shared" si="40"/>
        <v>0</v>
      </c>
      <c r="M224" s="19">
        <f t="shared" si="41"/>
        <v>0</v>
      </c>
      <c r="N224" s="19">
        <f t="shared" si="45"/>
        <v>0</v>
      </c>
      <c r="O224" s="19">
        <f t="shared" si="46"/>
        <v>0</v>
      </c>
      <c r="Q224" s="23">
        <f>SUM($H$8:H224)</f>
        <v>1213903.0358609888</v>
      </c>
      <c r="R224" s="23">
        <f>SUM($J$8:J224)</f>
        <v>849999.99999998137</v>
      </c>
      <c r="S224" s="23">
        <f>SUM($I$8:I224)</f>
        <v>363903.03586100729</v>
      </c>
      <c r="T224" s="23">
        <f>SUM($L$8:L224)</f>
        <v>1173726.0416666653</v>
      </c>
      <c r="U224" s="23">
        <f>SUM($N$8:N224)</f>
        <v>850000.00000000303</v>
      </c>
      <c r="V224" s="23">
        <f>SUM($M$8:M224)</f>
        <v>323726.04166666517</v>
      </c>
    </row>
    <row r="225" spans="2:22">
      <c r="B225" s="29"/>
      <c r="C225" s="28"/>
      <c r="E225" s="9">
        <f t="shared" si="42"/>
        <v>50649</v>
      </c>
      <c r="F225" s="31">
        <f t="shared" si="36"/>
        <v>5.0500000000000007</v>
      </c>
      <c r="G225" s="32">
        <f t="shared" si="37"/>
        <v>4.2083333333333339E-3</v>
      </c>
      <c r="H225" s="11">
        <f t="shared" si="38"/>
        <v>0</v>
      </c>
      <c r="I225" s="11">
        <f t="shared" si="39"/>
        <v>0</v>
      </c>
      <c r="J225" s="11">
        <f t="shared" si="43"/>
        <v>0</v>
      </c>
      <c r="K225" s="11">
        <f t="shared" si="44"/>
        <v>0</v>
      </c>
      <c r="L225" s="19">
        <f t="shared" si="40"/>
        <v>0</v>
      </c>
      <c r="M225" s="19">
        <f t="shared" si="41"/>
        <v>0</v>
      </c>
      <c r="N225" s="19">
        <f t="shared" si="45"/>
        <v>0</v>
      </c>
      <c r="O225" s="19">
        <f t="shared" si="46"/>
        <v>0</v>
      </c>
      <c r="Q225" s="23">
        <f>SUM($H$8:H225)</f>
        <v>1213903.0358609888</v>
      </c>
      <c r="R225" s="23">
        <f>SUM($J$8:J225)</f>
        <v>849999.99999998137</v>
      </c>
      <c r="S225" s="23">
        <f>SUM($I$8:I225)</f>
        <v>363903.03586100729</v>
      </c>
      <c r="T225" s="23">
        <f>SUM($L$8:L225)</f>
        <v>1173726.0416666653</v>
      </c>
      <c r="U225" s="23">
        <f>SUM($N$8:N225)</f>
        <v>850000.00000000303</v>
      </c>
      <c r="V225" s="23">
        <f>SUM($M$8:M225)</f>
        <v>323726.04166666517</v>
      </c>
    </row>
    <row r="226" spans="2:22">
      <c r="B226" s="29"/>
      <c r="C226" s="28"/>
      <c r="E226" s="9">
        <f t="shared" si="42"/>
        <v>50679</v>
      </c>
      <c r="F226" s="31">
        <f t="shared" si="36"/>
        <v>5.0500000000000007</v>
      </c>
      <c r="G226" s="32">
        <f t="shared" si="37"/>
        <v>4.2083333333333339E-3</v>
      </c>
      <c r="H226" s="11">
        <f t="shared" si="38"/>
        <v>0</v>
      </c>
      <c r="I226" s="11">
        <f t="shared" si="39"/>
        <v>0</v>
      </c>
      <c r="J226" s="11">
        <f t="shared" si="43"/>
        <v>0</v>
      </c>
      <c r="K226" s="11">
        <f t="shared" si="44"/>
        <v>0</v>
      </c>
      <c r="L226" s="19">
        <f t="shared" si="40"/>
        <v>0</v>
      </c>
      <c r="M226" s="19">
        <f t="shared" si="41"/>
        <v>0</v>
      </c>
      <c r="N226" s="19">
        <f t="shared" si="45"/>
        <v>0</v>
      </c>
      <c r="O226" s="19">
        <f t="shared" si="46"/>
        <v>0</v>
      </c>
      <c r="Q226" s="23">
        <f>SUM($H$8:H226)</f>
        <v>1213903.0358609888</v>
      </c>
      <c r="R226" s="23">
        <f>SUM($J$8:J226)</f>
        <v>849999.99999998137</v>
      </c>
      <c r="S226" s="23">
        <f>SUM($I$8:I226)</f>
        <v>363903.03586100729</v>
      </c>
      <c r="T226" s="23">
        <f>SUM($L$8:L226)</f>
        <v>1173726.0416666653</v>
      </c>
      <c r="U226" s="23">
        <f>SUM($N$8:N226)</f>
        <v>850000.00000000303</v>
      </c>
      <c r="V226" s="23">
        <f>SUM($M$8:M226)</f>
        <v>323726.04166666517</v>
      </c>
    </row>
    <row r="227" spans="2:22">
      <c r="B227" s="29"/>
      <c r="C227" s="28"/>
      <c r="E227" s="9">
        <f t="shared" si="42"/>
        <v>50710</v>
      </c>
      <c r="F227" s="31">
        <f t="shared" si="36"/>
        <v>5.0500000000000007</v>
      </c>
      <c r="G227" s="32">
        <f t="shared" si="37"/>
        <v>4.2083333333333339E-3</v>
      </c>
      <c r="H227" s="11">
        <f t="shared" si="38"/>
        <v>0</v>
      </c>
      <c r="I227" s="11">
        <f t="shared" si="39"/>
        <v>0</v>
      </c>
      <c r="J227" s="11">
        <f t="shared" si="43"/>
        <v>0</v>
      </c>
      <c r="K227" s="11">
        <f t="shared" si="44"/>
        <v>0</v>
      </c>
      <c r="L227" s="19">
        <f t="shared" si="40"/>
        <v>0</v>
      </c>
      <c r="M227" s="19">
        <f t="shared" si="41"/>
        <v>0</v>
      </c>
      <c r="N227" s="19">
        <f t="shared" si="45"/>
        <v>0</v>
      </c>
      <c r="O227" s="19">
        <f t="shared" si="46"/>
        <v>0</v>
      </c>
      <c r="Q227" s="23">
        <f>SUM($H$8:H227)</f>
        <v>1213903.0358609888</v>
      </c>
      <c r="R227" s="23">
        <f>SUM($J$8:J227)</f>
        <v>849999.99999998137</v>
      </c>
      <c r="S227" s="23">
        <f>SUM($I$8:I227)</f>
        <v>363903.03586100729</v>
      </c>
      <c r="T227" s="23">
        <f>SUM($L$8:L227)</f>
        <v>1173726.0416666653</v>
      </c>
      <c r="U227" s="23">
        <f>SUM($N$8:N227)</f>
        <v>850000.00000000303</v>
      </c>
      <c r="V227" s="23">
        <f>SUM($M$8:M227)</f>
        <v>323726.04166666517</v>
      </c>
    </row>
    <row r="228" spans="2:22">
      <c r="B228" s="29"/>
      <c r="C228" s="28"/>
      <c r="E228" s="9">
        <f t="shared" si="42"/>
        <v>50740</v>
      </c>
      <c r="F228" s="31">
        <f t="shared" si="36"/>
        <v>5.0500000000000007</v>
      </c>
      <c r="G228" s="32">
        <f t="shared" si="37"/>
        <v>4.2083333333333339E-3</v>
      </c>
      <c r="H228" s="11">
        <f t="shared" si="38"/>
        <v>0</v>
      </c>
      <c r="I228" s="11">
        <f t="shared" si="39"/>
        <v>0</v>
      </c>
      <c r="J228" s="11">
        <f t="shared" si="43"/>
        <v>0</v>
      </c>
      <c r="K228" s="11">
        <f t="shared" si="44"/>
        <v>0</v>
      </c>
      <c r="L228" s="19">
        <f t="shared" si="40"/>
        <v>0</v>
      </c>
      <c r="M228" s="19">
        <f t="shared" si="41"/>
        <v>0</v>
      </c>
      <c r="N228" s="19">
        <f t="shared" si="45"/>
        <v>0</v>
      </c>
      <c r="O228" s="19">
        <f t="shared" si="46"/>
        <v>0</v>
      </c>
      <c r="Q228" s="23">
        <f>SUM($H$8:H228)</f>
        <v>1213903.0358609888</v>
      </c>
      <c r="R228" s="23">
        <f>SUM($J$8:J228)</f>
        <v>849999.99999998137</v>
      </c>
      <c r="S228" s="23">
        <f>SUM($I$8:I228)</f>
        <v>363903.03586100729</v>
      </c>
      <c r="T228" s="23">
        <f>SUM($L$8:L228)</f>
        <v>1173726.0416666653</v>
      </c>
      <c r="U228" s="23">
        <f>SUM($N$8:N228)</f>
        <v>850000.00000000303</v>
      </c>
      <c r="V228" s="23">
        <f>SUM($M$8:M228)</f>
        <v>323726.04166666517</v>
      </c>
    </row>
    <row r="229" spans="2:22">
      <c r="B229" s="29"/>
      <c r="C229" s="28"/>
      <c r="E229" s="9">
        <f t="shared" si="42"/>
        <v>50771</v>
      </c>
      <c r="F229" s="31">
        <f t="shared" si="36"/>
        <v>5.0500000000000007</v>
      </c>
      <c r="G229" s="32">
        <f t="shared" si="37"/>
        <v>4.2083333333333339E-3</v>
      </c>
      <c r="H229" s="11">
        <f t="shared" si="38"/>
        <v>0</v>
      </c>
      <c r="I229" s="11">
        <f t="shared" si="39"/>
        <v>0</v>
      </c>
      <c r="J229" s="11">
        <f t="shared" si="43"/>
        <v>0</v>
      </c>
      <c r="K229" s="11">
        <f t="shared" si="44"/>
        <v>0</v>
      </c>
      <c r="L229" s="19">
        <f t="shared" si="40"/>
        <v>0</v>
      </c>
      <c r="M229" s="19">
        <f t="shared" si="41"/>
        <v>0</v>
      </c>
      <c r="N229" s="19">
        <f t="shared" si="45"/>
        <v>0</v>
      </c>
      <c r="O229" s="19">
        <f t="shared" si="46"/>
        <v>0</v>
      </c>
      <c r="Q229" s="23">
        <f>SUM($H$8:H229)</f>
        <v>1213903.0358609888</v>
      </c>
      <c r="R229" s="23">
        <f>SUM($J$8:J229)</f>
        <v>849999.99999998137</v>
      </c>
      <c r="S229" s="23">
        <f>SUM($I$8:I229)</f>
        <v>363903.03586100729</v>
      </c>
      <c r="T229" s="23">
        <f>SUM($L$8:L229)</f>
        <v>1173726.0416666653</v>
      </c>
      <c r="U229" s="23">
        <f>SUM($N$8:N229)</f>
        <v>850000.00000000303</v>
      </c>
      <c r="V229" s="23">
        <f>SUM($M$8:M229)</f>
        <v>323726.04166666517</v>
      </c>
    </row>
    <row r="230" spans="2:22">
      <c r="B230" s="29"/>
      <c r="C230" s="28"/>
      <c r="E230" s="9">
        <f t="shared" si="42"/>
        <v>50802</v>
      </c>
      <c r="F230" s="31">
        <f t="shared" si="36"/>
        <v>5.0500000000000007</v>
      </c>
      <c r="G230" s="32">
        <f t="shared" si="37"/>
        <v>4.2083333333333339E-3</v>
      </c>
      <c r="H230" s="11">
        <f t="shared" si="38"/>
        <v>0</v>
      </c>
      <c r="I230" s="11">
        <f t="shared" si="39"/>
        <v>0</v>
      </c>
      <c r="J230" s="11">
        <f t="shared" si="43"/>
        <v>0</v>
      </c>
      <c r="K230" s="11">
        <f t="shared" si="44"/>
        <v>0</v>
      </c>
      <c r="L230" s="19">
        <f t="shared" si="40"/>
        <v>0</v>
      </c>
      <c r="M230" s="19">
        <f t="shared" si="41"/>
        <v>0</v>
      </c>
      <c r="N230" s="19">
        <f t="shared" si="45"/>
        <v>0</v>
      </c>
      <c r="O230" s="19">
        <f t="shared" si="46"/>
        <v>0</v>
      </c>
      <c r="Q230" s="23">
        <f>SUM($H$8:H230)</f>
        <v>1213903.0358609888</v>
      </c>
      <c r="R230" s="23">
        <f>SUM($J$8:J230)</f>
        <v>849999.99999998137</v>
      </c>
      <c r="S230" s="23">
        <f>SUM($I$8:I230)</f>
        <v>363903.03586100729</v>
      </c>
      <c r="T230" s="23">
        <f>SUM($L$8:L230)</f>
        <v>1173726.0416666653</v>
      </c>
      <c r="U230" s="23">
        <f>SUM($N$8:N230)</f>
        <v>850000.00000000303</v>
      </c>
      <c r="V230" s="23">
        <f>SUM($M$8:M230)</f>
        <v>323726.04166666517</v>
      </c>
    </row>
    <row r="231" spans="2:22">
      <c r="B231" s="29"/>
      <c r="C231" s="28"/>
      <c r="E231" s="9">
        <f t="shared" si="42"/>
        <v>50830</v>
      </c>
      <c r="F231" s="31">
        <f t="shared" si="36"/>
        <v>5.0500000000000007</v>
      </c>
      <c r="G231" s="32">
        <f t="shared" si="37"/>
        <v>4.2083333333333339E-3</v>
      </c>
      <c r="H231" s="11">
        <f t="shared" si="38"/>
        <v>0</v>
      </c>
      <c r="I231" s="11">
        <f t="shared" si="39"/>
        <v>0</v>
      </c>
      <c r="J231" s="11">
        <f t="shared" si="43"/>
        <v>0</v>
      </c>
      <c r="K231" s="11">
        <f t="shared" si="44"/>
        <v>0</v>
      </c>
      <c r="L231" s="19">
        <f t="shared" si="40"/>
        <v>0</v>
      </c>
      <c r="M231" s="19">
        <f t="shared" si="41"/>
        <v>0</v>
      </c>
      <c r="N231" s="19">
        <f t="shared" si="45"/>
        <v>0</v>
      </c>
      <c r="O231" s="19">
        <f t="shared" si="46"/>
        <v>0</v>
      </c>
      <c r="Q231" s="23">
        <f>SUM($H$8:H231)</f>
        <v>1213903.0358609888</v>
      </c>
      <c r="R231" s="23">
        <f>SUM($J$8:J231)</f>
        <v>849999.99999998137</v>
      </c>
      <c r="S231" s="23">
        <f>SUM($I$8:I231)</f>
        <v>363903.03586100729</v>
      </c>
      <c r="T231" s="23">
        <f>SUM($L$8:L231)</f>
        <v>1173726.0416666653</v>
      </c>
      <c r="U231" s="23">
        <f>SUM($N$8:N231)</f>
        <v>850000.00000000303</v>
      </c>
      <c r="V231" s="23">
        <f>SUM($M$8:M231)</f>
        <v>323726.04166666517</v>
      </c>
    </row>
    <row r="232" spans="2:22">
      <c r="B232" s="29"/>
      <c r="C232" s="28"/>
      <c r="E232" s="9">
        <f t="shared" si="42"/>
        <v>50861</v>
      </c>
      <c r="F232" s="31">
        <f t="shared" si="36"/>
        <v>5.0500000000000007</v>
      </c>
      <c r="G232" s="32">
        <f t="shared" si="37"/>
        <v>4.2083333333333339E-3</v>
      </c>
      <c r="H232" s="11">
        <f t="shared" si="38"/>
        <v>0</v>
      </c>
      <c r="I232" s="11">
        <f t="shared" si="39"/>
        <v>0</v>
      </c>
      <c r="J232" s="11">
        <f t="shared" si="43"/>
        <v>0</v>
      </c>
      <c r="K232" s="11">
        <f t="shared" si="44"/>
        <v>0</v>
      </c>
      <c r="L232" s="19">
        <f t="shared" si="40"/>
        <v>0</v>
      </c>
      <c r="M232" s="19">
        <f t="shared" si="41"/>
        <v>0</v>
      </c>
      <c r="N232" s="19">
        <f t="shared" si="45"/>
        <v>0</v>
      </c>
      <c r="O232" s="19">
        <f t="shared" si="46"/>
        <v>0</v>
      </c>
      <c r="Q232" s="23">
        <f>SUM($H$8:H232)</f>
        <v>1213903.0358609888</v>
      </c>
      <c r="R232" s="23">
        <f>SUM($J$8:J232)</f>
        <v>849999.99999998137</v>
      </c>
      <c r="S232" s="23">
        <f>SUM($I$8:I232)</f>
        <v>363903.03586100729</v>
      </c>
      <c r="T232" s="23">
        <f>SUM($L$8:L232)</f>
        <v>1173726.0416666653</v>
      </c>
      <c r="U232" s="23">
        <f>SUM($N$8:N232)</f>
        <v>850000.00000000303</v>
      </c>
      <c r="V232" s="23">
        <f>SUM($M$8:M232)</f>
        <v>323726.04166666517</v>
      </c>
    </row>
    <row r="233" spans="2:22">
      <c r="B233" s="29"/>
      <c r="C233" s="28"/>
      <c r="E233" s="9">
        <f t="shared" si="42"/>
        <v>50891</v>
      </c>
      <c r="F233" s="31">
        <f t="shared" si="36"/>
        <v>5.0500000000000007</v>
      </c>
      <c r="G233" s="32">
        <f t="shared" si="37"/>
        <v>4.2083333333333339E-3</v>
      </c>
      <c r="H233" s="11">
        <f t="shared" si="38"/>
        <v>0</v>
      </c>
      <c r="I233" s="11">
        <f t="shared" si="39"/>
        <v>0</v>
      </c>
      <c r="J233" s="11">
        <f t="shared" si="43"/>
        <v>0</v>
      </c>
      <c r="K233" s="11">
        <f t="shared" si="44"/>
        <v>0</v>
      </c>
      <c r="L233" s="19">
        <f t="shared" si="40"/>
        <v>0</v>
      </c>
      <c r="M233" s="19">
        <f t="shared" si="41"/>
        <v>0</v>
      </c>
      <c r="N233" s="19">
        <f t="shared" si="45"/>
        <v>0</v>
      </c>
      <c r="O233" s="19">
        <f t="shared" si="46"/>
        <v>0</v>
      </c>
      <c r="Q233" s="23">
        <f>SUM($H$8:H233)</f>
        <v>1213903.0358609888</v>
      </c>
      <c r="R233" s="23">
        <f>SUM($J$8:J233)</f>
        <v>849999.99999998137</v>
      </c>
      <c r="S233" s="23">
        <f>SUM($I$8:I233)</f>
        <v>363903.03586100729</v>
      </c>
      <c r="T233" s="23">
        <f>SUM($L$8:L233)</f>
        <v>1173726.0416666653</v>
      </c>
      <c r="U233" s="23">
        <f>SUM($N$8:N233)</f>
        <v>850000.00000000303</v>
      </c>
      <c r="V233" s="23">
        <f>SUM($M$8:M233)</f>
        <v>323726.04166666517</v>
      </c>
    </row>
    <row r="234" spans="2:22">
      <c r="B234" s="29"/>
      <c r="C234" s="28"/>
      <c r="E234" s="9">
        <f t="shared" si="42"/>
        <v>50922</v>
      </c>
      <c r="F234" s="31">
        <f t="shared" si="36"/>
        <v>5.0500000000000007</v>
      </c>
      <c r="G234" s="32">
        <f t="shared" si="37"/>
        <v>4.2083333333333339E-3</v>
      </c>
      <c r="H234" s="11">
        <f t="shared" si="38"/>
        <v>0</v>
      </c>
      <c r="I234" s="11">
        <f t="shared" si="39"/>
        <v>0</v>
      </c>
      <c r="J234" s="11">
        <f t="shared" si="43"/>
        <v>0</v>
      </c>
      <c r="K234" s="11">
        <f t="shared" si="44"/>
        <v>0</v>
      </c>
      <c r="L234" s="19">
        <f t="shared" si="40"/>
        <v>0</v>
      </c>
      <c r="M234" s="19">
        <f t="shared" si="41"/>
        <v>0</v>
      </c>
      <c r="N234" s="19">
        <f t="shared" si="45"/>
        <v>0</v>
      </c>
      <c r="O234" s="19">
        <f t="shared" si="46"/>
        <v>0</v>
      </c>
      <c r="Q234" s="23">
        <f>SUM($H$8:H234)</f>
        <v>1213903.0358609888</v>
      </c>
      <c r="R234" s="23">
        <f>SUM($J$8:J234)</f>
        <v>849999.99999998137</v>
      </c>
      <c r="S234" s="23">
        <f>SUM($I$8:I234)</f>
        <v>363903.03586100729</v>
      </c>
      <c r="T234" s="23">
        <f>SUM($L$8:L234)</f>
        <v>1173726.0416666653</v>
      </c>
      <c r="U234" s="23">
        <f>SUM($N$8:N234)</f>
        <v>850000.00000000303</v>
      </c>
      <c r="V234" s="23">
        <f>SUM($M$8:M234)</f>
        <v>323726.04166666517</v>
      </c>
    </row>
    <row r="235" spans="2:22">
      <c r="B235" s="29"/>
      <c r="C235" s="28"/>
      <c r="E235" s="9">
        <f t="shared" si="42"/>
        <v>50952</v>
      </c>
      <c r="F235" s="31">
        <f t="shared" si="36"/>
        <v>5.0500000000000007</v>
      </c>
      <c r="G235" s="32">
        <f t="shared" si="37"/>
        <v>4.2083333333333339E-3</v>
      </c>
      <c r="H235" s="11">
        <f t="shared" si="38"/>
        <v>0</v>
      </c>
      <c r="I235" s="11">
        <f t="shared" si="39"/>
        <v>0</v>
      </c>
      <c r="J235" s="11">
        <f t="shared" si="43"/>
        <v>0</v>
      </c>
      <c r="K235" s="11">
        <f t="shared" si="44"/>
        <v>0</v>
      </c>
      <c r="L235" s="19">
        <f t="shared" si="40"/>
        <v>0</v>
      </c>
      <c r="M235" s="19">
        <f t="shared" si="41"/>
        <v>0</v>
      </c>
      <c r="N235" s="19">
        <f t="shared" si="45"/>
        <v>0</v>
      </c>
      <c r="O235" s="19">
        <f t="shared" si="46"/>
        <v>0</v>
      </c>
      <c r="Q235" s="23">
        <f>SUM($H$8:H235)</f>
        <v>1213903.0358609888</v>
      </c>
      <c r="R235" s="23">
        <f>SUM($J$8:J235)</f>
        <v>849999.99999998137</v>
      </c>
      <c r="S235" s="23">
        <f>SUM($I$8:I235)</f>
        <v>363903.03586100729</v>
      </c>
      <c r="T235" s="23">
        <f>SUM($L$8:L235)</f>
        <v>1173726.0416666653</v>
      </c>
      <c r="U235" s="23">
        <f>SUM($N$8:N235)</f>
        <v>850000.00000000303</v>
      </c>
      <c r="V235" s="23">
        <f>SUM($M$8:M235)</f>
        <v>323726.04166666517</v>
      </c>
    </row>
    <row r="236" spans="2:22">
      <c r="B236" s="29"/>
      <c r="C236" s="28"/>
      <c r="E236" s="9">
        <f t="shared" si="42"/>
        <v>50983</v>
      </c>
      <c r="F236" s="31">
        <f t="shared" si="36"/>
        <v>5.0500000000000007</v>
      </c>
      <c r="G236" s="32">
        <f t="shared" si="37"/>
        <v>4.2083333333333339E-3</v>
      </c>
      <c r="H236" s="11">
        <f t="shared" si="38"/>
        <v>0</v>
      </c>
      <c r="I236" s="11">
        <f t="shared" si="39"/>
        <v>0</v>
      </c>
      <c r="J236" s="11">
        <f t="shared" si="43"/>
        <v>0</v>
      </c>
      <c r="K236" s="11">
        <f t="shared" si="44"/>
        <v>0</v>
      </c>
      <c r="L236" s="19">
        <f t="shared" si="40"/>
        <v>0</v>
      </c>
      <c r="M236" s="19">
        <f t="shared" si="41"/>
        <v>0</v>
      </c>
      <c r="N236" s="19">
        <f t="shared" si="45"/>
        <v>0</v>
      </c>
      <c r="O236" s="19">
        <f t="shared" si="46"/>
        <v>0</v>
      </c>
      <c r="Q236" s="23">
        <f>SUM($H$8:H236)</f>
        <v>1213903.0358609888</v>
      </c>
      <c r="R236" s="23">
        <f>SUM($J$8:J236)</f>
        <v>849999.99999998137</v>
      </c>
      <c r="S236" s="23">
        <f>SUM($I$8:I236)</f>
        <v>363903.03586100729</v>
      </c>
      <c r="T236" s="23">
        <f>SUM($L$8:L236)</f>
        <v>1173726.0416666653</v>
      </c>
      <c r="U236" s="23">
        <f>SUM($N$8:N236)</f>
        <v>850000.00000000303</v>
      </c>
      <c r="V236" s="23">
        <f>SUM($M$8:M236)</f>
        <v>323726.04166666517</v>
      </c>
    </row>
    <row r="237" spans="2:22">
      <c r="B237" s="29"/>
      <c r="C237" s="28"/>
      <c r="E237" s="9">
        <f t="shared" si="42"/>
        <v>51014</v>
      </c>
      <c r="F237" s="31">
        <f t="shared" si="36"/>
        <v>5.0500000000000007</v>
      </c>
      <c r="G237" s="32">
        <f t="shared" si="37"/>
        <v>4.2083333333333339E-3</v>
      </c>
      <c r="H237" s="11">
        <f t="shared" si="38"/>
        <v>0</v>
      </c>
      <c r="I237" s="11">
        <f t="shared" si="39"/>
        <v>0</v>
      </c>
      <c r="J237" s="11">
        <f t="shared" si="43"/>
        <v>0</v>
      </c>
      <c r="K237" s="11">
        <f t="shared" si="44"/>
        <v>0</v>
      </c>
      <c r="L237" s="19">
        <f t="shared" si="40"/>
        <v>0</v>
      </c>
      <c r="M237" s="19">
        <f t="shared" si="41"/>
        <v>0</v>
      </c>
      <c r="N237" s="19">
        <f t="shared" si="45"/>
        <v>0</v>
      </c>
      <c r="O237" s="19">
        <f t="shared" si="46"/>
        <v>0</v>
      </c>
      <c r="Q237" s="23">
        <f>SUM($H$8:H237)</f>
        <v>1213903.0358609888</v>
      </c>
      <c r="R237" s="23">
        <f>SUM($J$8:J237)</f>
        <v>849999.99999998137</v>
      </c>
      <c r="S237" s="23">
        <f>SUM($I$8:I237)</f>
        <v>363903.03586100729</v>
      </c>
      <c r="T237" s="23">
        <f>SUM($L$8:L237)</f>
        <v>1173726.0416666653</v>
      </c>
      <c r="U237" s="23">
        <f>SUM($N$8:N237)</f>
        <v>850000.00000000303</v>
      </c>
      <c r="V237" s="23">
        <f>SUM($M$8:M237)</f>
        <v>323726.04166666517</v>
      </c>
    </row>
    <row r="238" spans="2:22">
      <c r="B238" s="29"/>
      <c r="C238" s="28"/>
      <c r="E238" s="9">
        <f t="shared" si="42"/>
        <v>51044</v>
      </c>
      <c r="F238" s="31">
        <f t="shared" si="36"/>
        <v>5.0500000000000007</v>
      </c>
      <c r="G238" s="32">
        <f t="shared" si="37"/>
        <v>4.2083333333333339E-3</v>
      </c>
      <c r="H238" s="11">
        <f t="shared" si="38"/>
        <v>0</v>
      </c>
      <c r="I238" s="11">
        <f t="shared" si="39"/>
        <v>0</v>
      </c>
      <c r="J238" s="11">
        <f t="shared" si="43"/>
        <v>0</v>
      </c>
      <c r="K238" s="11">
        <f t="shared" si="44"/>
        <v>0</v>
      </c>
      <c r="L238" s="19">
        <f t="shared" si="40"/>
        <v>0</v>
      </c>
      <c r="M238" s="19">
        <f t="shared" si="41"/>
        <v>0</v>
      </c>
      <c r="N238" s="19">
        <f t="shared" si="45"/>
        <v>0</v>
      </c>
      <c r="O238" s="19">
        <f t="shared" si="46"/>
        <v>0</v>
      </c>
      <c r="Q238" s="23">
        <f>SUM($H$8:H238)</f>
        <v>1213903.0358609888</v>
      </c>
      <c r="R238" s="23">
        <f>SUM($J$8:J238)</f>
        <v>849999.99999998137</v>
      </c>
      <c r="S238" s="23">
        <f>SUM($I$8:I238)</f>
        <v>363903.03586100729</v>
      </c>
      <c r="T238" s="23">
        <f>SUM($L$8:L238)</f>
        <v>1173726.0416666653</v>
      </c>
      <c r="U238" s="23">
        <f>SUM($N$8:N238)</f>
        <v>850000.00000000303</v>
      </c>
      <c r="V238" s="23">
        <f>SUM($M$8:M238)</f>
        <v>323726.04166666517</v>
      </c>
    </row>
    <row r="239" spans="2:22">
      <c r="B239" s="29"/>
      <c r="C239" s="28"/>
      <c r="E239" s="9">
        <f t="shared" si="42"/>
        <v>51075</v>
      </c>
      <c r="F239" s="31">
        <f t="shared" si="36"/>
        <v>5.0500000000000007</v>
      </c>
      <c r="G239" s="32">
        <f t="shared" si="37"/>
        <v>4.2083333333333339E-3</v>
      </c>
      <c r="H239" s="11">
        <f t="shared" si="38"/>
        <v>0</v>
      </c>
      <c r="I239" s="11">
        <f t="shared" si="39"/>
        <v>0</v>
      </c>
      <c r="J239" s="11">
        <f t="shared" si="43"/>
        <v>0</v>
      </c>
      <c r="K239" s="11">
        <f t="shared" si="44"/>
        <v>0</v>
      </c>
      <c r="L239" s="19">
        <f t="shared" si="40"/>
        <v>0</v>
      </c>
      <c r="M239" s="19">
        <f t="shared" si="41"/>
        <v>0</v>
      </c>
      <c r="N239" s="19">
        <f t="shared" si="45"/>
        <v>0</v>
      </c>
      <c r="O239" s="19">
        <f t="shared" si="46"/>
        <v>0</v>
      </c>
      <c r="Q239" s="23">
        <f>SUM($H$8:H239)</f>
        <v>1213903.0358609888</v>
      </c>
      <c r="R239" s="23">
        <f>SUM($J$8:J239)</f>
        <v>849999.99999998137</v>
      </c>
      <c r="S239" s="23">
        <f>SUM($I$8:I239)</f>
        <v>363903.03586100729</v>
      </c>
      <c r="T239" s="23">
        <f>SUM($L$8:L239)</f>
        <v>1173726.0416666653</v>
      </c>
      <c r="U239" s="23">
        <f>SUM($N$8:N239)</f>
        <v>850000.00000000303</v>
      </c>
      <c r="V239" s="23">
        <f>SUM($M$8:M239)</f>
        <v>323726.04166666517</v>
      </c>
    </row>
    <row r="240" spans="2:22">
      <c r="B240" s="29"/>
      <c r="C240" s="28"/>
      <c r="E240" s="9">
        <f t="shared" si="42"/>
        <v>51105</v>
      </c>
      <c r="F240" s="31">
        <f t="shared" si="36"/>
        <v>5.0500000000000007</v>
      </c>
      <c r="G240" s="32">
        <f t="shared" si="37"/>
        <v>4.2083333333333339E-3</v>
      </c>
      <c r="H240" s="11">
        <f t="shared" si="38"/>
        <v>0</v>
      </c>
      <c r="I240" s="11">
        <f t="shared" si="39"/>
        <v>0</v>
      </c>
      <c r="J240" s="11">
        <f t="shared" si="43"/>
        <v>0</v>
      </c>
      <c r="K240" s="11">
        <f t="shared" si="44"/>
        <v>0</v>
      </c>
      <c r="L240" s="19">
        <f t="shared" si="40"/>
        <v>0</v>
      </c>
      <c r="M240" s="19">
        <f t="shared" si="41"/>
        <v>0</v>
      </c>
      <c r="N240" s="19">
        <f t="shared" si="45"/>
        <v>0</v>
      </c>
      <c r="O240" s="19">
        <f t="shared" si="46"/>
        <v>0</v>
      </c>
      <c r="Q240" s="23">
        <f>SUM($H$8:H240)</f>
        <v>1213903.0358609888</v>
      </c>
      <c r="R240" s="23">
        <f>SUM($J$8:J240)</f>
        <v>849999.99999998137</v>
      </c>
      <c r="S240" s="23">
        <f>SUM($I$8:I240)</f>
        <v>363903.03586100729</v>
      </c>
      <c r="T240" s="23">
        <f>SUM($L$8:L240)</f>
        <v>1173726.0416666653</v>
      </c>
      <c r="U240" s="23">
        <f>SUM($N$8:N240)</f>
        <v>850000.00000000303</v>
      </c>
      <c r="V240" s="23">
        <f>SUM($M$8:M240)</f>
        <v>323726.04166666517</v>
      </c>
    </row>
    <row r="241" spans="2:22">
      <c r="B241" s="29"/>
      <c r="C241" s="28"/>
      <c r="E241" s="9">
        <f t="shared" si="42"/>
        <v>51136</v>
      </c>
      <c r="F241" s="31">
        <f t="shared" si="36"/>
        <v>5.0500000000000007</v>
      </c>
      <c r="G241" s="32">
        <f t="shared" si="37"/>
        <v>4.2083333333333339E-3</v>
      </c>
      <c r="H241" s="11">
        <f t="shared" si="38"/>
        <v>0</v>
      </c>
      <c r="I241" s="11">
        <f t="shared" si="39"/>
        <v>0</v>
      </c>
      <c r="J241" s="11">
        <f t="shared" si="43"/>
        <v>0</v>
      </c>
      <c r="K241" s="11">
        <f t="shared" si="44"/>
        <v>0</v>
      </c>
      <c r="L241" s="19">
        <f t="shared" si="40"/>
        <v>0</v>
      </c>
      <c r="M241" s="19">
        <f t="shared" si="41"/>
        <v>0</v>
      </c>
      <c r="N241" s="19">
        <f t="shared" si="45"/>
        <v>0</v>
      </c>
      <c r="O241" s="19">
        <f t="shared" si="46"/>
        <v>0</v>
      </c>
      <c r="Q241" s="23">
        <f>SUM($H$8:H241)</f>
        <v>1213903.0358609888</v>
      </c>
      <c r="R241" s="23">
        <f>SUM($J$8:J241)</f>
        <v>849999.99999998137</v>
      </c>
      <c r="S241" s="23">
        <f>SUM($I$8:I241)</f>
        <v>363903.03586100729</v>
      </c>
      <c r="T241" s="23">
        <f>SUM($L$8:L241)</f>
        <v>1173726.0416666653</v>
      </c>
      <c r="U241" s="23">
        <f>SUM($N$8:N241)</f>
        <v>850000.00000000303</v>
      </c>
      <c r="V241" s="23">
        <f>SUM($M$8:M241)</f>
        <v>323726.04166666517</v>
      </c>
    </row>
    <row r="242" spans="2:22">
      <c r="B242" s="29"/>
      <c r="C242" s="28"/>
      <c r="E242" s="9">
        <f t="shared" si="42"/>
        <v>51167</v>
      </c>
      <c r="F242" s="31">
        <f t="shared" si="36"/>
        <v>5.0500000000000007</v>
      </c>
      <c r="G242" s="32">
        <f t="shared" si="37"/>
        <v>4.2083333333333339E-3</v>
      </c>
      <c r="H242" s="11">
        <f t="shared" si="38"/>
        <v>0</v>
      </c>
      <c r="I242" s="11">
        <f t="shared" si="39"/>
        <v>0</v>
      </c>
      <c r="J242" s="11">
        <f t="shared" si="43"/>
        <v>0</v>
      </c>
      <c r="K242" s="11">
        <f t="shared" si="44"/>
        <v>0</v>
      </c>
      <c r="L242" s="19">
        <f t="shared" si="40"/>
        <v>0</v>
      </c>
      <c r="M242" s="19">
        <f t="shared" si="41"/>
        <v>0</v>
      </c>
      <c r="N242" s="19">
        <f t="shared" si="45"/>
        <v>0</v>
      </c>
      <c r="O242" s="19">
        <f t="shared" si="46"/>
        <v>0</v>
      </c>
      <c r="Q242" s="23">
        <f>SUM($H$8:H242)</f>
        <v>1213903.0358609888</v>
      </c>
      <c r="R242" s="23">
        <f>SUM($J$8:J242)</f>
        <v>849999.99999998137</v>
      </c>
      <c r="S242" s="23">
        <f>SUM($I$8:I242)</f>
        <v>363903.03586100729</v>
      </c>
      <c r="T242" s="23">
        <f>SUM($L$8:L242)</f>
        <v>1173726.0416666653</v>
      </c>
      <c r="U242" s="23">
        <f>SUM($N$8:N242)</f>
        <v>850000.00000000303</v>
      </c>
      <c r="V242" s="23">
        <f>SUM($M$8:M242)</f>
        <v>323726.04166666517</v>
      </c>
    </row>
    <row r="243" spans="2:22">
      <c r="B243" s="29"/>
      <c r="C243" s="28"/>
      <c r="E243" s="9">
        <f t="shared" si="42"/>
        <v>51196</v>
      </c>
      <c r="F243" s="31">
        <f t="shared" si="36"/>
        <v>5.0500000000000007</v>
      </c>
      <c r="G243" s="32">
        <f t="shared" si="37"/>
        <v>4.2083333333333339E-3</v>
      </c>
      <c r="H243" s="11">
        <f t="shared" si="38"/>
        <v>0</v>
      </c>
      <c r="I243" s="11">
        <f t="shared" si="39"/>
        <v>0</v>
      </c>
      <c r="J243" s="11">
        <f t="shared" si="43"/>
        <v>0</v>
      </c>
      <c r="K243" s="11">
        <f t="shared" si="44"/>
        <v>0</v>
      </c>
      <c r="L243" s="19">
        <f t="shared" si="40"/>
        <v>0</v>
      </c>
      <c r="M243" s="19">
        <f t="shared" si="41"/>
        <v>0</v>
      </c>
      <c r="N243" s="19">
        <f t="shared" si="45"/>
        <v>0</v>
      </c>
      <c r="O243" s="19">
        <f t="shared" si="46"/>
        <v>0</v>
      </c>
      <c r="Q243" s="23">
        <f>SUM($H$8:H243)</f>
        <v>1213903.0358609888</v>
      </c>
      <c r="R243" s="23">
        <f>SUM($J$8:J243)</f>
        <v>849999.99999998137</v>
      </c>
      <c r="S243" s="23">
        <f>SUM($I$8:I243)</f>
        <v>363903.03586100729</v>
      </c>
      <c r="T243" s="23">
        <f>SUM($L$8:L243)</f>
        <v>1173726.0416666653</v>
      </c>
      <c r="U243" s="23">
        <f>SUM($N$8:N243)</f>
        <v>850000.00000000303</v>
      </c>
      <c r="V243" s="23">
        <f>SUM($M$8:M243)</f>
        <v>323726.04166666517</v>
      </c>
    </row>
    <row r="244" spans="2:22">
      <c r="B244" s="29"/>
      <c r="C244" s="28"/>
      <c r="E244" s="9">
        <f t="shared" si="42"/>
        <v>51227</v>
      </c>
      <c r="F244" s="31">
        <f t="shared" si="36"/>
        <v>5.0500000000000007</v>
      </c>
      <c r="G244" s="32">
        <f t="shared" si="37"/>
        <v>4.2083333333333339E-3</v>
      </c>
      <c r="H244" s="11">
        <f t="shared" si="38"/>
        <v>0</v>
      </c>
      <c r="I244" s="11">
        <f t="shared" si="39"/>
        <v>0</v>
      </c>
      <c r="J244" s="11">
        <f t="shared" si="43"/>
        <v>0</v>
      </c>
      <c r="K244" s="11">
        <f t="shared" si="44"/>
        <v>0</v>
      </c>
      <c r="L244" s="19">
        <f t="shared" si="40"/>
        <v>0</v>
      </c>
      <c r="M244" s="19">
        <f t="shared" si="41"/>
        <v>0</v>
      </c>
      <c r="N244" s="19">
        <f t="shared" si="45"/>
        <v>0</v>
      </c>
      <c r="O244" s="19">
        <f t="shared" si="46"/>
        <v>0</v>
      </c>
      <c r="Q244" s="23">
        <f>SUM($H$8:H244)</f>
        <v>1213903.0358609888</v>
      </c>
      <c r="R244" s="23">
        <f>SUM($J$8:J244)</f>
        <v>849999.99999998137</v>
      </c>
      <c r="S244" s="23">
        <f>SUM($I$8:I244)</f>
        <v>363903.03586100729</v>
      </c>
      <c r="T244" s="23">
        <f>SUM($L$8:L244)</f>
        <v>1173726.0416666653</v>
      </c>
      <c r="U244" s="23">
        <f>SUM($N$8:N244)</f>
        <v>850000.00000000303</v>
      </c>
      <c r="V244" s="23">
        <f>SUM($M$8:M244)</f>
        <v>323726.04166666517</v>
      </c>
    </row>
    <row r="245" spans="2:22">
      <c r="B245" s="29"/>
      <c r="C245" s="28"/>
      <c r="E245" s="9">
        <f t="shared" si="42"/>
        <v>51257</v>
      </c>
      <c r="F245" s="31">
        <f t="shared" si="36"/>
        <v>5.0500000000000007</v>
      </c>
      <c r="G245" s="32">
        <f t="shared" si="37"/>
        <v>4.2083333333333339E-3</v>
      </c>
      <c r="H245" s="11">
        <f t="shared" si="38"/>
        <v>0</v>
      </c>
      <c r="I245" s="11">
        <f t="shared" si="39"/>
        <v>0</v>
      </c>
      <c r="J245" s="11">
        <f t="shared" si="43"/>
        <v>0</v>
      </c>
      <c r="K245" s="11">
        <f t="shared" si="44"/>
        <v>0</v>
      </c>
      <c r="L245" s="19">
        <f t="shared" si="40"/>
        <v>0</v>
      </c>
      <c r="M245" s="19">
        <f t="shared" si="41"/>
        <v>0</v>
      </c>
      <c r="N245" s="19">
        <f t="shared" si="45"/>
        <v>0</v>
      </c>
      <c r="O245" s="19">
        <f t="shared" si="46"/>
        <v>0</v>
      </c>
      <c r="Q245" s="23">
        <f>SUM($H$8:H245)</f>
        <v>1213903.0358609888</v>
      </c>
      <c r="R245" s="23">
        <f>SUM($J$8:J245)</f>
        <v>849999.99999998137</v>
      </c>
      <c r="S245" s="23">
        <f>SUM($I$8:I245)</f>
        <v>363903.03586100729</v>
      </c>
      <c r="T245" s="23">
        <f>SUM($L$8:L245)</f>
        <v>1173726.0416666653</v>
      </c>
      <c r="U245" s="23">
        <f>SUM($N$8:N245)</f>
        <v>850000.00000000303</v>
      </c>
      <c r="V245" s="23">
        <f>SUM($M$8:M245)</f>
        <v>323726.04166666517</v>
      </c>
    </row>
    <row r="246" spans="2:22">
      <c r="B246" s="29"/>
      <c r="C246" s="28"/>
      <c r="E246" s="9">
        <f t="shared" si="42"/>
        <v>51288</v>
      </c>
      <c r="F246" s="31">
        <f t="shared" si="36"/>
        <v>5.0500000000000007</v>
      </c>
      <c r="G246" s="32">
        <f t="shared" si="37"/>
        <v>4.2083333333333339E-3</v>
      </c>
      <c r="H246" s="11">
        <f t="shared" si="38"/>
        <v>0</v>
      </c>
      <c r="I246" s="11">
        <f t="shared" si="39"/>
        <v>0</v>
      </c>
      <c r="J246" s="11">
        <f t="shared" si="43"/>
        <v>0</v>
      </c>
      <c r="K246" s="11">
        <f t="shared" si="44"/>
        <v>0</v>
      </c>
      <c r="L246" s="19">
        <f t="shared" si="40"/>
        <v>0</v>
      </c>
      <c r="M246" s="19">
        <f t="shared" si="41"/>
        <v>0</v>
      </c>
      <c r="N246" s="19">
        <f t="shared" si="45"/>
        <v>0</v>
      </c>
      <c r="O246" s="19">
        <f t="shared" si="46"/>
        <v>0</v>
      </c>
      <c r="Q246" s="23">
        <f>SUM($H$8:H246)</f>
        <v>1213903.0358609888</v>
      </c>
      <c r="R246" s="23">
        <f>SUM($J$8:J246)</f>
        <v>849999.99999998137</v>
      </c>
      <c r="S246" s="23">
        <f>SUM($I$8:I246)</f>
        <v>363903.03586100729</v>
      </c>
      <c r="T246" s="23">
        <f>SUM($L$8:L246)</f>
        <v>1173726.0416666653</v>
      </c>
      <c r="U246" s="23">
        <f>SUM($N$8:N246)</f>
        <v>850000.00000000303</v>
      </c>
      <c r="V246" s="23">
        <f>SUM($M$8:M246)</f>
        <v>323726.04166666517</v>
      </c>
    </row>
    <row r="247" spans="2:22">
      <c r="B247" s="29"/>
      <c r="C247" s="28"/>
      <c r="E247" s="9">
        <f t="shared" si="42"/>
        <v>51318</v>
      </c>
      <c r="F247" s="31">
        <f t="shared" si="36"/>
        <v>5.0500000000000007</v>
      </c>
      <c r="G247" s="32">
        <f t="shared" si="37"/>
        <v>4.2083333333333339E-3</v>
      </c>
      <c r="H247" s="11">
        <f t="shared" si="38"/>
        <v>0</v>
      </c>
      <c r="I247" s="11">
        <f t="shared" si="39"/>
        <v>0</v>
      </c>
      <c r="J247" s="11">
        <f t="shared" si="43"/>
        <v>0</v>
      </c>
      <c r="K247" s="11">
        <f t="shared" si="44"/>
        <v>0</v>
      </c>
      <c r="L247" s="19">
        <f t="shared" si="40"/>
        <v>0</v>
      </c>
      <c r="M247" s="19">
        <f t="shared" si="41"/>
        <v>0</v>
      </c>
      <c r="N247" s="19">
        <f t="shared" si="45"/>
        <v>0</v>
      </c>
      <c r="O247" s="19">
        <f t="shared" si="46"/>
        <v>0</v>
      </c>
      <c r="Q247" s="23">
        <f>SUM($H$8:H247)</f>
        <v>1213903.0358609888</v>
      </c>
      <c r="R247" s="23">
        <f>SUM($J$8:J247)</f>
        <v>849999.99999998137</v>
      </c>
      <c r="S247" s="23">
        <f>SUM($I$8:I247)</f>
        <v>363903.03586100729</v>
      </c>
      <c r="T247" s="23">
        <f>SUM($L$8:L247)</f>
        <v>1173726.0416666653</v>
      </c>
      <c r="U247" s="23">
        <f>SUM($N$8:N247)</f>
        <v>850000.00000000303</v>
      </c>
      <c r="V247" s="23">
        <f>SUM($M$8:M247)</f>
        <v>323726.04166666517</v>
      </c>
    </row>
    <row r="248" spans="2:22">
      <c r="B248" s="29"/>
      <c r="C248" s="28"/>
      <c r="E248" s="9">
        <f t="shared" si="42"/>
        <v>51349</v>
      </c>
      <c r="F248" s="31">
        <f t="shared" si="36"/>
        <v>5.0500000000000007</v>
      </c>
      <c r="G248" s="32">
        <f t="shared" si="37"/>
        <v>4.2083333333333339E-3</v>
      </c>
      <c r="H248" s="11">
        <f t="shared" si="38"/>
        <v>0</v>
      </c>
      <c r="I248" s="11">
        <f t="shared" si="39"/>
        <v>0</v>
      </c>
      <c r="J248" s="11">
        <f t="shared" si="43"/>
        <v>0</v>
      </c>
      <c r="K248" s="11">
        <f t="shared" si="44"/>
        <v>0</v>
      </c>
      <c r="L248" s="19">
        <f t="shared" si="40"/>
        <v>0</v>
      </c>
      <c r="M248" s="19">
        <f t="shared" si="41"/>
        <v>0</v>
      </c>
      <c r="N248" s="19">
        <f t="shared" si="45"/>
        <v>0</v>
      </c>
      <c r="O248" s="19">
        <f t="shared" si="46"/>
        <v>0</v>
      </c>
      <c r="Q248" s="23">
        <f>SUM($H$8:H248)</f>
        <v>1213903.0358609888</v>
      </c>
      <c r="R248" s="23">
        <f>SUM($J$8:J248)</f>
        <v>849999.99999998137</v>
      </c>
      <c r="S248" s="23">
        <f>SUM($I$8:I248)</f>
        <v>363903.03586100729</v>
      </c>
      <c r="T248" s="23">
        <f>SUM($L$8:L248)</f>
        <v>1173726.0416666653</v>
      </c>
      <c r="U248" s="23">
        <f>SUM($N$8:N248)</f>
        <v>850000.00000000303</v>
      </c>
      <c r="V248" s="23">
        <f>SUM($M$8:M248)</f>
        <v>323726.04166666517</v>
      </c>
    </row>
    <row r="249" spans="2:22">
      <c r="B249" s="29"/>
      <c r="C249" s="28"/>
      <c r="E249" s="9">
        <f t="shared" si="42"/>
        <v>51380</v>
      </c>
      <c r="F249" s="31">
        <f t="shared" si="36"/>
        <v>5.0500000000000007</v>
      </c>
      <c r="G249" s="32">
        <f t="shared" si="37"/>
        <v>4.2083333333333339E-3</v>
      </c>
      <c r="H249" s="11">
        <f t="shared" si="38"/>
        <v>0</v>
      </c>
      <c r="I249" s="11">
        <f t="shared" si="39"/>
        <v>0</v>
      </c>
      <c r="J249" s="11">
        <f t="shared" si="43"/>
        <v>0</v>
      </c>
      <c r="K249" s="11">
        <f t="shared" si="44"/>
        <v>0</v>
      </c>
      <c r="L249" s="19">
        <f t="shared" si="40"/>
        <v>0</v>
      </c>
      <c r="M249" s="19">
        <f t="shared" si="41"/>
        <v>0</v>
      </c>
      <c r="N249" s="19">
        <f t="shared" si="45"/>
        <v>0</v>
      </c>
      <c r="O249" s="19">
        <f t="shared" si="46"/>
        <v>0</v>
      </c>
      <c r="Q249" s="23">
        <f>SUM($H$8:H249)</f>
        <v>1213903.0358609888</v>
      </c>
      <c r="R249" s="23">
        <f>SUM($J$8:J249)</f>
        <v>849999.99999998137</v>
      </c>
      <c r="S249" s="23">
        <f>SUM($I$8:I249)</f>
        <v>363903.03586100729</v>
      </c>
      <c r="T249" s="23">
        <f>SUM($L$8:L249)</f>
        <v>1173726.0416666653</v>
      </c>
      <c r="U249" s="23">
        <f>SUM($N$8:N249)</f>
        <v>850000.00000000303</v>
      </c>
      <c r="V249" s="23">
        <f>SUM($M$8:M249)</f>
        <v>323726.04166666517</v>
      </c>
    </row>
    <row r="250" spans="2:22">
      <c r="B250" s="29"/>
      <c r="C250" s="28"/>
      <c r="E250" s="9">
        <f t="shared" si="42"/>
        <v>51410</v>
      </c>
      <c r="F250" s="31">
        <f t="shared" si="36"/>
        <v>5.0500000000000007</v>
      </c>
      <c r="G250" s="32">
        <f t="shared" si="37"/>
        <v>4.2083333333333339E-3</v>
      </c>
      <c r="H250" s="11">
        <f t="shared" si="38"/>
        <v>0</v>
      </c>
      <c r="I250" s="11">
        <f t="shared" si="39"/>
        <v>0</v>
      </c>
      <c r="J250" s="11">
        <f t="shared" si="43"/>
        <v>0</v>
      </c>
      <c r="K250" s="11">
        <f t="shared" si="44"/>
        <v>0</v>
      </c>
      <c r="L250" s="19">
        <f t="shared" si="40"/>
        <v>0</v>
      </c>
      <c r="M250" s="19">
        <f t="shared" si="41"/>
        <v>0</v>
      </c>
      <c r="N250" s="19">
        <f t="shared" si="45"/>
        <v>0</v>
      </c>
      <c r="O250" s="19">
        <f t="shared" si="46"/>
        <v>0</v>
      </c>
      <c r="Q250" s="23">
        <f>SUM($H$8:H250)</f>
        <v>1213903.0358609888</v>
      </c>
      <c r="R250" s="23">
        <f>SUM($J$8:J250)</f>
        <v>849999.99999998137</v>
      </c>
      <c r="S250" s="23">
        <f>SUM($I$8:I250)</f>
        <v>363903.03586100729</v>
      </c>
      <c r="T250" s="23">
        <f>SUM($L$8:L250)</f>
        <v>1173726.0416666653</v>
      </c>
      <c r="U250" s="23">
        <f>SUM($N$8:N250)</f>
        <v>850000.00000000303</v>
      </c>
      <c r="V250" s="23">
        <f>SUM($M$8:M250)</f>
        <v>323726.04166666517</v>
      </c>
    </row>
    <row r="251" spans="2:22">
      <c r="B251" s="29"/>
      <c r="C251" s="28"/>
      <c r="E251" s="9">
        <f t="shared" si="42"/>
        <v>51441</v>
      </c>
      <c r="F251" s="31">
        <f t="shared" si="36"/>
        <v>5.0500000000000007</v>
      </c>
      <c r="G251" s="32">
        <f t="shared" si="37"/>
        <v>4.2083333333333339E-3</v>
      </c>
      <c r="H251" s="11">
        <f t="shared" si="38"/>
        <v>0</v>
      </c>
      <c r="I251" s="11">
        <f t="shared" si="39"/>
        <v>0</v>
      </c>
      <c r="J251" s="11">
        <f t="shared" si="43"/>
        <v>0</v>
      </c>
      <c r="K251" s="11">
        <f t="shared" si="44"/>
        <v>0</v>
      </c>
      <c r="L251" s="19">
        <f t="shared" si="40"/>
        <v>0</v>
      </c>
      <c r="M251" s="19">
        <f t="shared" si="41"/>
        <v>0</v>
      </c>
      <c r="N251" s="19">
        <f t="shared" si="45"/>
        <v>0</v>
      </c>
      <c r="O251" s="19">
        <f t="shared" si="46"/>
        <v>0</v>
      </c>
      <c r="Q251" s="23">
        <f>SUM($H$8:H251)</f>
        <v>1213903.0358609888</v>
      </c>
      <c r="R251" s="23">
        <f>SUM($J$8:J251)</f>
        <v>849999.99999998137</v>
      </c>
      <c r="S251" s="23">
        <f>SUM($I$8:I251)</f>
        <v>363903.03586100729</v>
      </c>
      <c r="T251" s="23">
        <f>SUM($L$8:L251)</f>
        <v>1173726.0416666653</v>
      </c>
      <c r="U251" s="23">
        <f>SUM($N$8:N251)</f>
        <v>850000.00000000303</v>
      </c>
      <c r="V251" s="23">
        <f>SUM($M$8:M251)</f>
        <v>323726.04166666517</v>
      </c>
    </row>
    <row r="252" spans="2:22">
      <c r="B252" s="29"/>
      <c r="C252" s="28"/>
      <c r="E252" s="9">
        <f t="shared" si="42"/>
        <v>51471</v>
      </c>
      <c r="F252" s="31">
        <f t="shared" si="36"/>
        <v>5.0500000000000007</v>
      </c>
      <c r="G252" s="32">
        <f t="shared" si="37"/>
        <v>4.2083333333333339E-3</v>
      </c>
      <c r="H252" s="11">
        <f t="shared" si="38"/>
        <v>0</v>
      </c>
      <c r="I252" s="11">
        <f t="shared" si="39"/>
        <v>0</v>
      </c>
      <c r="J252" s="11">
        <f t="shared" si="43"/>
        <v>0</v>
      </c>
      <c r="K252" s="11">
        <f t="shared" si="44"/>
        <v>0</v>
      </c>
      <c r="L252" s="19">
        <f t="shared" si="40"/>
        <v>0</v>
      </c>
      <c r="M252" s="19">
        <f t="shared" si="41"/>
        <v>0</v>
      </c>
      <c r="N252" s="19">
        <f t="shared" si="45"/>
        <v>0</v>
      </c>
      <c r="O252" s="19">
        <f t="shared" si="46"/>
        <v>0</v>
      </c>
      <c r="Q252" s="23">
        <f>SUM($H$8:H252)</f>
        <v>1213903.0358609888</v>
      </c>
      <c r="R252" s="23">
        <f>SUM($J$8:J252)</f>
        <v>849999.99999998137</v>
      </c>
      <c r="S252" s="23">
        <f>SUM($I$8:I252)</f>
        <v>363903.03586100729</v>
      </c>
      <c r="T252" s="23">
        <f>SUM($L$8:L252)</f>
        <v>1173726.0416666653</v>
      </c>
      <c r="U252" s="23">
        <f>SUM($N$8:N252)</f>
        <v>850000.00000000303</v>
      </c>
      <c r="V252" s="23">
        <f>SUM($M$8:M252)</f>
        <v>323726.04166666517</v>
      </c>
    </row>
    <row r="253" spans="2:22">
      <c r="B253" s="29"/>
      <c r="C253" s="28"/>
      <c r="E253" s="9">
        <f t="shared" si="42"/>
        <v>51502</v>
      </c>
      <c r="F253" s="31">
        <f t="shared" si="36"/>
        <v>5.0500000000000007</v>
      </c>
      <c r="G253" s="32">
        <f t="shared" si="37"/>
        <v>4.2083333333333339E-3</v>
      </c>
      <c r="H253" s="11">
        <f t="shared" si="38"/>
        <v>0</v>
      </c>
      <c r="I253" s="11">
        <f t="shared" si="39"/>
        <v>0</v>
      </c>
      <c r="J253" s="11">
        <f t="shared" si="43"/>
        <v>0</v>
      </c>
      <c r="K253" s="11">
        <f t="shared" si="44"/>
        <v>0</v>
      </c>
      <c r="L253" s="19">
        <f t="shared" si="40"/>
        <v>0</v>
      </c>
      <c r="M253" s="19">
        <f t="shared" si="41"/>
        <v>0</v>
      </c>
      <c r="N253" s="19">
        <f t="shared" si="45"/>
        <v>0</v>
      </c>
      <c r="O253" s="19">
        <f t="shared" si="46"/>
        <v>0</v>
      </c>
      <c r="Q253" s="23">
        <f>SUM($H$8:H253)</f>
        <v>1213903.0358609888</v>
      </c>
      <c r="R253" s="23">
        <f>SUM($J$8:J253)</f>
        <v>849999.99999998137</v>
      </c>
      <c r="S253" s="23">
        <f>SUM($I$8:I253)</f>
        <v>363903.03586100729</v>
      </c>
      <c r="T253" s="23">
        <f>SUM($L$8:L253)</f>
        <v>1173726.0416666653</v>
      </c>
      <c r="U253" s="23">
        <f>SUM($N$8:N253)</f>
        <v>850000.00000000303</v>
      </c>
      <c r="V253" s="23">
        <f>SUM($M$8:M253)</f>
        <v>323726.04166666517</v>
      </c>
    </row>
    <row r="254" spans="2:22">
      <c r="B254" s="29"/>
      <c r="C254" s="28"/>
      <c r="E254" s="9">
        <f t="shared" si="42"/>
        <v>51533</v>
      </c>
      <c r="F254" s="31">
        <f t="shared" si="36"/>
        <v>5.0500000000000007</v>
      </c>
      <c r="G254" s="32">
        <f t="shared" si="37"/>
        <v>4.2083333333333339E-3</v>
      </c>
      <c r="H254" s="11">
        <f t="shared" si="38"/>
        <v>0</v>
      </c>
      <c r="I254" s="11">
        <f t="shared" si="39"/>
        <v>0</v>
      </c>
      <c r="J254" s="11">
        <f t="shared" si="43"/>
        <v>0</v>
      </c>
      <c r="K254" s="11">
        <f t="shared" si="44"/>
        <v>0</v>
      </c>
      <c r="L254" s="19">
        <f t="shared" si="40"/>
        <v>0</v>
      </c>
      <c r="M254" s="19">
        <f t="shared" si="41"/>
        <v>0</v>
      </c>
      <c r="N254" s="19">
        <f t="shared" si="45"/>
        <v>0</v>
      </c>
      <c r="O254" s="19">
        <f t="shared" si="46"/>
        <v>0</v>
      </c>
      <c r="Q254" s="23">
        <f>SUM($H$8:H254)</f>
        <v>1213903.0358609888</v>
      </c>
      <c r="R254" s="23">
        <f>SUM($J$8:J254)</f>
        <v>849999.99999998137</v>
      </c>
      <c r="S254" s="23">
        <f>SUM($I$8:I254)</f>
        <v>363903.03586100729</v>
      </c>
      <c r="T254" s="23">
        <f>SUM($L$8:L254)</f>
        <v>1173726.0416666653</v>
      </c>
      <c r="U254" s="23">
        <f>SUM($N$8:N254)</f>
        <v>850000.00000000303</v>
      </c>
      <c r="V254" s="23">
        <f>SUM($M$8:M254)</f>
        <v>323726.04166666517</v>
      </c>
    </row>
    <row r="255" spans="2:22">
      <c r="B255" s="29"/>
      <c r="C255" s="28"/>
      <c r="E255" s="9">
        <f t="shared" si="42"/>
        <v>51561</v>
      </c>
      <c r="F255" s="31">
        <f t="shared" si="36"/>
        <v>5.0500000000000007</v>
      </c>
      <c r="G255" s="32">
        <f t="shared" si="37"/>
        <v>4.2083333333333339E-3</v>
      </c>
      <c r="H255" s="11">
        <f t="shared" si="38"/>
        <v>0</v>
      </c>
      <c r="I255" s="11">
        <f t="shared" si="39"/>
        <v>0</v>
      </c>
      <c r="J255" s="11">
        <f t="shared" si="43"/>
        <v>0</v>
      </c>
      <c r="K255" s="11">
        <f t="shared" si="44"/>
        <v>0</v>
      </c>
      <c r="L255" s="19">
        <f t="shared" si="40"/>
        <v>0</v>
      </c>
      <c r="M255" s="19">
        <f t="shared" si="41"/>
        <v>0</v>
      </c>
      <c r="N255" s="19">
        <f t="shared" si="45"/>
        <v>0</v>
      </c>
      <c r="O255" s="19">
        <f t="shared" si="46"/>
        <v>0</v>
      </c>
      <c r="Q255" s="23">
        <f>SUM($H$8:H255)</f>
        <v>1213903.0358609888</v>
      </c>
      <c r="R255" s="23">
        <f>SUM($J$8:J255)</f>
        <v>849999.99999998137</v>
      </c>
      <c r="S255" s="23">
        <f>SUM($I$8:I255)</f>
        <v>363903.03586100729</v>
      </c>
      <c r="T255" s="23">
        <f>SUM($L$8:L255)</f>
        <v>1173726.0416666653</v>
      </c>
      <c r="U255" s="23">
        <f>SUM($N$8:N255)</f>
        <v>850000.00000000303</v>
      </c>
      <c r="V255" s="23">
        <f>SUM($M$8:M255)</f>
        <v>323726.04166666517</v>
      </c>
    </row>
    <row r="256" spans="2:22">
      <c r="B256" s="29"/>
      <c r="C256" s="28"/>
      <c r="E256" s="9">
        <f t="shared" si="42"/>
        <v>51592</v>
      </c>
      <c r="F256" s="31">
        <f t="shared" si="36"/>
        <v>5.0500000000000007</v>
      </c>
      <c r="G256" s="32">
        <f t="shared" si="37"/>
        <v>4.2083333333333339E-3</v>
      </c>
      <c r="H256" s="11">
        <f t="shared" si="38"/>
        <v>0</v>
      </c>
      <c r="I256" s="11">
        <f t="shared" si="39"/>
        <v>0</v>
      </c>
      <c r="J256" s="11">
        <f t="shared" si="43"/>
        <v>0</v>
      </c>
      <c r="K256" s="11">
        <f t="shared" si="44"/>
        <v>0</v>
      </c>
      <c r="L256" s="19">
        <f t="shared" si="40"/>
        <v>0</v>
      </c>
      <c r="M256" s="19">
        <f t="shared" si="41"/>
        <v>0</v>
      </c>
      <c r="N256" s="19">
        <f t="shared" si="45"/>
        <v>0</v>
      </c>
      <c r="O256" s="19">
        <f t="shared" si="46"/>
        <v>0</v>
      </c>
      <c r="Q256" s="23">
        <f>SUM($H$8:H256)</f>
        <v>1213903.0358609888</v>
      </c>
      <c r="R256" s="23">
        <f>SUM($J$8:J256)</f>
        <v>849999.99999998137</v>
      </c>
      <c r="S256" s="23">
        <f>SUM($I$8:I256)</f>
        <v>363903.03586100729</v>
      </c>
      <c r="T256" s="23">
        <f>SUM($L$8:L256)</f>
        <v>1173726.0416666653</v>
      </c>
      <c r="U256" s="23">
        <f>SUM($N$8:N256)</f>
        <v>850000.00000000303</v>
      </c>
      <c r="V256" s="23">
        <f>SUM($M$8:M256)</f>
        <v>323726.04166666517</v>
      </c>
    </row>
    <row r="257" spans="2:22">
      <c r="B257" s="29"/>
      <c r="C257" s="28"/>
      <c r="E257" s="9">
        <f t="shared" si="42"/>
        <v>51622</v>
      </c>
      <c r="F257" s="31">
        <f t="shared" si="36"/>
        <v>5.0500000000000007</v>
      </c>
      <c r="G257" s="32">
        <f t="shared" si="37"/>
        <v>4.2083333333333339E-3</v>
      </c>
      <c r="H257" s="11">
        <f t="shared" si="38"/>
        <v>0</v>
      </c>
      <c r="I257" s="11">
        <f t="shared" si="39"/>
        <v>0</v>
      </c>
      <c r="J257" s="11">
        <f t="shared" si="43"/>
        <v>0</v>
      </c>
      <c r="K257" s="11">
        <f t="shared" si="44"/>
        <v>0</v>
      </c>
      <c r="L257" s="19">
        <f t="shared" si="40"/>
        <v>0</v>
      </c>
      <c r="M257" s="19">
        <f t="shared" si="41"/>
        <v>0</v>
      </c>
      <c r="N257" s="19">
        <f t="shared" si="45"/>
        <v>0</v>
      </c>
      <c r="O257" s="19">
        <f t="shared" si="46"/>
        <v>0</v>
      </c>
      <c r="Q257" s="23">
        <f>SUM($H$8:H257)</f>
        <v>1213903.0358609888</v>
      </c>
      <c r="R257" s="23">
        <f>SUM($J$8:J257)</f>
        <v>849999.99999998137</v>
      </c>
      <c r="S257" s="23">
        <f>SUM($I$8:I257)</f>
        <v>363903.03586100729</v>
      </c>
      <c r="T257" s="23">
        <f>SUM($L$8:L257)</f>
        <v>1173726.0416666653</v>
      </c>
      <c r="U257" s="23">
        <f>SUM($N$8:N257)</f>
        <v>850000.00000000303</v>
      </c>
      <c r="V257" s="23">
        <f>SUM($M$8:M257)</f>
        <v>323726.04166666517</v>
      </c>
    </row>
    <row r="258" spans="2:22">
      <c r="B258" s="29"/>
      <c r="C258" s="28"/>
      <c r="E258" s="9">
        <f t="shared" si="42"/>
        <v>51653</v>
      </c>
      <c r="F258" s="31">
        <f t="shared" si="36"/>
        <v>5.0500000000000007</v>
      </c>
      <c r="G258" s="32">
        <f t="shared" si="37"/>
        <v>4.2083333333333339E-3</v>
      </c>
      <c r="H258" s="11">
        <f t="shared" si="38"/>
        <v>0</v>
      </c>
      <c r="I258" s="11">
        <f t="shared" si="39"/>
        <v>0</v>
      </c>
      <c r="J258" s="11">
        <f t="shared" si="43"/>
        <v>0</v>
      </c>
      <c r="K258" s="11">
        <f t="shared" si="44"/>
        <v>0</v>
      </c>
      <c r="L258" s="19">
        <f t="shared" si="40"/>
        <v>0</v>
      </c>
      <c r="M258" s="19">
        <f t="shared" si="41"/>
        <v>0</v>
      </c>
      <c r="N258" s="19">
        <f t="shared" si="45"/>
        <v>0</v>
      </c>
      <c r="O258" s="19">
        <f t="shared" si="46"/>
        <v>0</v>
      </c>
      <c r="Q258" s="23">
        <f>SUM($H$8:H258)</f>
        <v>1213903.0358609888</v>
      </c>
      <c r="R258" s="23">
        <f>SUM($J$8:J258)</f>
        <v>849999.99999998137</v>
      </c>
      <c r="S258" s="23">
        <f>SUM($I$8:I258)</f>
        <v>363903.03586100729</v>
      </c>
      <c r="T258" s="23">
        <f>SUM($L$8:L258)</f>
        <v>1173726.0416666653</v>
      </c>
      <c r="U258" s="23">
        <f>SUM($N$8:N258)</f>
        <v>850000.00000000303</v>
      </c>
      <c r="V258" s="23">
        <f>SUM($M$8:M258)</f>
        <v>323726.04166666517</v>
      </c>
    </row>
    <row r="259" spans="2:22">
      <c r="B259" s="29"/>
      <c r="C259" s="28"/>
      <c r="E259" s="9">
        <f t="shared" si="42"/>
        <v>51683</v>
      </c>
      <c r="F259" s="31">
        <f t="shared" si="36"/>
        <v>5.0500000000000007</v>
      </c>
      <c r="G259" s="32">
        <f t="shared" si="37"/>
        <v>4.2083333333333339E-3</v>
      </c>
      <c r="H259" s="11">
        <f t="shared" si="38"/>
        <v>0</v>
      </c>
      <c r="I259" s="11">
        <f t="shared" si="39"/>
        <v>0</v>
      </c>
      <c r="J259" s="11">
        <f t="shared" si="43"/>
        <v>0</v>
      </c>
      <c r="K259" s="11">
        <f t="shared" si="44"/>
        <v>0</v>
      </c>
      <c r="L259" s="19">
        <f t="shared" si="40"/>
        <v>0</v>
      </c>
      <c r="M259" s="19">
        <f t="shared" si="41"/>
        <v>0</v>
      </c>
      <c r="N259" s="19">
        <f t="shared" si="45"/>
        <v>0</v>
      </c>
      <c r="O259" s="19">
        <f t="shared" si="46"/>
        <v>0</v>
      </c>
      <c r="Q259" s="23">
        <f>SUM($H$8:H259)</f>
        <v>1213903.0358609888</v>
      </c>
      <c r="R259" s="23">
        <f>SUM($J$8:J259)</f>
        <v>849999.99999998137</v>
      </c>
      <c r="S259" s="23">
        <f>SUM($I$8:I259)</f>
        <v>363903.03586100729</v>
      </c>
      <c r="T259" s="23">
        <f>SUM($L$8:L259)</f>
        <v>1173726.0416666653</v>
      </c>
      <c r="U259" s="23">
        <f>SUM($N$8:N259)</f>
        <v>850000.00000000303</v>
      </c>
      <c r="V259" s="23">
        <f>SUM($M$8:M259)</f>
        <v>323726.04166666517</v>
      </c>
    </row>
    <row r="260" spans="2:22">
      <c r="B260" s="29"/>
      <c r="C260" s="28"/>
      <c r="E260" s="9">
        <f t="shared" si="42"/>
        <v>51714</v>
      </c>
      <c r="F260" s="31">
        <f t="shared" si="36"/>
        <v>5.0500000000000007</v>
      </c>
      <c r="G260" s="32">
        <f t="shared" si="37"/>
        <v>4.2083333333333339E-3</v>
      </c>
      <c r="H260" s="11">
        <f t="shared" si="38"/>
        <v>0</v>
      </c>
      <c r="I260" s="11">
        <f t="shared" si="39"/>
        <v>0</v>
      </c>
      <c r="J260" s="11">
        <f t="shared" si="43"/>
        <v>0</v>
      </c>
      <c r="K260" s="11">
        <f t="shared" si="44"/>
        <v>0</v>
      </c>
      <c r="L260" s="19">
        <f t="shared" si="40"/>
        <v>0</v>
      </c>
      <c r="M260" s="19">
        <f t="shared" si="41"/>
        <v>0</v>
      </c>
      <c r="N260" s="19">
        <f t="shared" si="45"/>
        <v>0</v>
      </c>
      <c r="O260" s="19">
        <f t="shared" si="46"/>
        <v>0</v>
      </c>
      <c r="Q260" s="23">
        <f>SUM($H$8:H260)</f>
        <v>1213903.0358609888</v>
      </c>
      <c r="R260" s="23">
        <f>SUM($J$8:J260)</f>
        <v>849999.99999998137</v>
      </c>
      <c r="S260" s="23">
        <f>SUM($I$8:I260)</f>
        <v>363903.03586100729</v>
      </c>
      <c r="T260" s="23">
        <f>SUM($L$8:L260)</f>
        <v>1173726.0416666653</v>
      </c>
      <c r="U260" s="23">
        <f>SUM($N$8:N260)</f>
        <v>850000.00000000303</v>
      </c>
      <c r="V260" s="23">
        <f>SUM($M$8:M260)</f>
        <v>323726.04166666517</v>
      </c>
    </row>
    <row r="261" spans="2:22">
      <c r="B261" s="29"/>
      <c r="C261" s="28"/>
      <c r="E261" s="9">
        <f t="shared" si="42"/>
        <v>51745</v>
      </c>
      <c r="F261" s="31">
        <f t="shared" si="36"/>
        <v>5.0500000000000007</v>
      </c>
      <c r="G261" s="32">
        <f t="shared" si="37"/>
        <v>4.2083333333333339E-3</v>
      </c>
      <c r="H261" s="11">
        <f t="shared" si="38"/>
        <v>0</v>
      </c>
      <c r="I261" s="11">
        <f t="shared" si="39"/>
        <v>0</v>
      </c>
      <c r="J261" s="11">
        <f t="shared" si="43"/>
        <v>0</v>
      </c>
      <c r="K261" s="11">
        <f t="shared" si="44"/>
        <v>0</v>
      </c>
      <c r="L261" s="19">
        <f t="shared" si="40"/>
        <v>0</v>
      </c>
      <c r="M261" s="19">
        <f t="shared" si="41"/>
        <v>0</v>
      </c>
      <c r="N261" s="19">
        <f t="shared" si="45"/>
        <v>0</v>
      </c>
      <c r="O261" s="19">
        <f t="shared" si="46"/>
        <v>0</v>
      </c>
      <c r="Q261" s="23">
        <f>SUM($H$8:H261)</f>
        <v>1213903.0358609888</v>
      </c>
      <c r="R261" s="23">
        <f>SUM($J$8:J261)</f>
        <v>849999.99999998137</v>
      </c>
      <c r="S261" s="23">
        <f>SUM($I$8:I261)</f>
        <v>363903.03586100729</v>
      </c>
      <c r="T261" s="23">
        <f>SUM($L$8:L261)</f>
        <v>1173726.0416666653</v>
      </c>
      <c r="U261" s="23">
        <f>SUM($N$8:N261)</f>
        <v>850000.00000000303</v>
      </c>
      <c r="V261" s="23">
        <f>SUM($M$8:M261)</f>
        <v>323726.04166666517</v>
      </c>
    </row>
    <row r="262" spans="2:22">
      <c r="B262" s="29"/>
      <c r="C262" s="28"/>
      <c r="E262" s="9">
        <f t="shared" si="42"/>
        <v>51775</v>
      </c>
      <c r="F262" s="31">
        <f t="shared" si="36"/>
        <v>5.0500000000000007</v>
      </c>
      <c r="G262" s="32">
        <f t="shared" si="37"/>
        <v>4.2083333333333339E-3</v>
      </c>
      <c r="H262" s="11">
        <f t="shared" si="38"/>
        <v>0</v>
      </c>
      <c r="I262" s="11">
        <f t="shared" si="39"/>
        <v>0</v>
      </c>
      <c r="J262" s="11">
        <f t="shared" si="43"/>
        <v>0</v>
      </c>
      <c r="K262" s="11">
        <f t="shared" si="44"/>
        <v>0</v>
      </c>
      <c r="L262" s="19">
        <f t="shared" si="40"/>
        <v>0</v>
      </c>
      <c r="M262" s="19">
        <f t="shared" si="41"/>
        <v>0</v>
      </c>
      <c r="N262" s="19">
        <f t="shared" si="45"/>
        <v>0</v>
      </c>
      <c r="O262" s="19">
        <f t="shared" si="46"/>
        <v>0</v>
      </c>
      <c r="Q262" s="23">
        <f>SUM($H$8:H262)</f>
        <v>1213903.0358609888</v>
      </c>
      <c r="R262" s="23">
        <f>SUM($J$8:J262)</f>
        <v>849999.99999998137</v>
      </c>
      <c r="S262" s="23">
        <f>SUM($I$8:I262)</f>
        <v>363903.03586100729</v>
      </c>
      <c r="T262" s="23">
        <f>SUM($L$8:L262)</f>
        <v>1173726.0416666653</v>
      </c>
      <c r="U262" s="23">
        <f>SUM($N$8:N262)</f>
        <v>850000.00000000303</v>
      </c>
      <c r="V262" s="23">
        <f>SUM($M$8:M262)</f>
        <v>323726.04166666517</v>
      </c>
    </row>
    <row r="263" spans="2:22">
      <c r="B263" s="29"/>
      <c r="C263" s="28"/>
      <c r="E263" s="9">
        <f t="shared" si="42"/>
        <v>51806</v>
      </c>
      <c r="F263" s="31">
        <f t="shared" si="36"/>
        <v>5.0500000000000007</v>
      </c>
      <c r="G263" s="32">
        <f t="shared" si="37"/>
        <v>4.2083333333333339E-3</v>
      </c>
      <c r="H263" s="11">
        <f t="shared" si="38"/>
        <v>0</v>
      </c>
      <c r="I263" s="11">
        <f t="shared" si="39"/>
        <v>0</v>
      </c>
      <c r="J263" s="11">
        <f t="shared" si="43"/>
        <v>0</v>
      </c>
      <c r="K263" s="11">
        <f t="shared" si="44"/>
        <v>0</v>
      </c>
      <c r="L263" s="19">
        <f t="shared" si="40"/>
        <v>0</v>
      </c>
      <c r="M263" s="19">
        <f t="shared" si="41"/>
        <v>0</v>
      </c>
      <c r="N263" s="19">
        <f t="shared" si="45"/>
        <v>0</v>
      </c>
      <c r="O263" s="19">
        <f t="shared" si="46"/>
        <v>0</v>
      </c>
      <c r="Q263" s="23">
        <f>SUM($H$8:H263)</f>
        <v>1213903.0358609888</v>
      </c>
      <c r="R263" s="23">
        <f>SUM($J$8:J263)</f>
        <v>849999.99999998137</v>
      </c>
      <c r="S263" s="23">
        <f>SUM($I$8:I263)</f>
        <v>363903.03586100729</v>
      </c>
      <c r="T263" s="23">
        <f>SUM($L$8:L263)</f>
        <v>1173726.0416666653</v>
      </c>
      <c r="U263" s="23">
        <f>SUM($N$8:N263)</f>
        <v>850000.00000000303</v>
      </c>
      <c r="V263" s="23">
        <f>SUM($M$8:M263)</f>
        <v>323726.04166666517</v>
      </c>
    </row>
    <row r="264" spans="2:22">
      <c r="B264" s="29"/>
      <c r="C264" s="28"/>
      <c r="E264" s="9">
        <f t="shared" si="42"/>
        <v>51836</v>
      </c>
      <c r="F264" s="31">
        <f t="shared" si="36"/>
        <v>5.0500000000000007</v>
      </c>
      <c r="G264" s="32">
        <f t="shared" si="37"/>
        <v>4.2083333333333339E-3</v>
      </c>
      <c r="H264" s="11">
        <f t="shared" si="38"/>
        <v>0</v>
      </c>
      <c r="I264" s="11">
        <f t="shared" si="39"/>
        <v>0</v>
      </c>
      <c r="J264" s="11">
        <f t="shared" si="43"/>
        <v>0</v>
      </c>
      <c r="K264" s="11">
        <f t="shared" si="44"/>
        <v>0</v>
      </c>
      <c r="L264" s="19">
        <f t="shared" si="40"/>
        <v>0</v>
      </c>
      <c r="M264" s="19">
        <f t="shared" si="41"/>
        <v>0</v>
      </c>
      <c r="N264" s="19">
        <f t="shared" si="45"/>
        <v>0</v>
      </c>
      <c r="O264" s="19">
        <f t="shared" si="46"/>
        <v>0</v>
      </c>
      <c r="Q264" s="23">
        <f>SUM($H$8:H264)</f>
        <v>1213903.0358609888</v>
      </c>
      <c r="R264" s="23">
        <f>SUM($J$8:J264)</f>
        <v>849999.99999998137</v>
      </c>
      <c r="S264" s="23">
        <f>SUM($I$8:I264)</f>
        <v>363903.03586100729</v>
      </c>
      <c r="T264" s="23">
        <f>SUM($L$8:L264)</f>
        <v>1173726.0416666653</v>
      </c>
      <c r="U264" s="23">
        <f>SUM($N$8:N264)</f>
        <v>850000.00000000303</v>
      </c>
      <c r="V264" s="23">
        <f>SUM($M$8:M264)</f>
        <v>323726.04166666517</v>
      </c>
    </row>
    <row r="265" spans="2:22">
      <c r="B265" s="29"/>
      <c r="C265" s="28"/>
      <c r="E265" s="9">
        <f t="shared" si="42"/>
        <v>51867</v>
      </c>
      <c r="F265" s="31">
        <f t="shared" ref="F265:F328" si="47">VLOOKUP(E265,$B$8:$C$376,2)+$F$4</f>
        <v>5.0500000000000007</v>
      </c>
      <c r="G265" s="32">
        <f t="shared" ref="G265:G328" si="48">F265/12/100</f>
        <v>4.2083333333333339E-3</v>
      </c>
      <c r="H265" s="11">
        <f t="shared" ref="H265:H328" si="49">IF(K264=0,0,$H$8)</f>
        <v>0</v>
      </c>
      <c r="I265" s="11">
        <f t="shared" ref="I265:I328" si="50">K264*G265</f>
        <v>0</v>
      </c>
      <c r="J265" s="11">
        <f t="shared" si="43"/>
        <v>0</v>
      </c>
      <c r="K265" s="11">
        <f t="shared" si="44"/>
        <v>0</v>
      </c>
      <c r="L265" s="19">
        <f t="shared" ref="L265:L328" si="51">IF(O264=0,0,$H$4/$J$4+O264*G265)</f>
        <v>0</v>
      </c>
      <c r="M265" s="19">
        <f t="shared" ref="M265:M328" si="52">O264*G265</f>
        <v>0</v>
      </c>
      <c r="N265" s="19">
        <f t="shared" si="45"/>
        <v>0</v>
      </c>
      <c r="O265" s="19">
        <f t="shared" si="46"/>
        <v>0</v>
      </c>
      <c r="Q265" s="23">
        <f>SUM($H$8:H265)</f>
        <v>1213903.0358609888</v>
      </c>
      <c r="R265" s="23">
        <f>SUM($J$8:J265)</f>
        <v>849999.99999998137</v>
      </c>
      <c r="S265" s="23">
        <f>SUM($I$8:I265)</f>
        <v>363903.03586100729</v>
      </c>
      <c r="T265" s="23">
        <f>SUM($L$8:L265)</f>
        <v>1173726.0416666653</v>
      </c>
      <c r="U265" s="23">
        <f>SUM($N$8:N265)</f>
        <v>850000.00000000303</v>
      </c>
      <c r="V265" s="23">
        <f>SUM($M$8:M265)</f>
        <v>323726.04166666517</v>
      </c>
    </row>
    <row r="266" spans="2:22">
      <c r="B266" s="29"/>
      <c r="C266" s="28"/>
      <c r="E266" s="9">
        <f t="shared" ref="E266:E329" si="53">EDATE(E265,1)</f>
        <v>51898</v>
      </c>
      <c r="F266" s="31">
        <f t="shared" si="47"/>
        <v>5.0500000000000007</v>
      </c>
      <c r="G266" s="32">
        <f t="shared" si="48"/>
        <v>4.2083333333333339E-3</v>
      </c>
      <c r="H266" s="11">
        <f t="shared" si="49"/>
        <v>0</v>
      </c>
      <c r="I266" s="11">
        <f t="shared" si="50"/>
        <v>0</v>
      </c>
      <c r="J266" s="11">
        <f t="shared" ref="J266:J329" si="54">H266-I266</f>
        <v>0</v>
      </c>
      <c r="K266" s="11">
        <f t="shared" ref="K266:K329" si="55">IF( K265-J266&lt;1,0,K265-J266)</f>
        <v>0</v>
      </c>
      <c r="L266" s="19">
        <f t="shared" si="51"/>
        <v>0</v>
      </c>
      <c r="M266" s="19">
        <f t="shared" si="52"/>
        <v>0</v>
      </c>
      <c r="N266" s="19">
        <f t="shared" ref="N266:N329" si="56">IF(O265=0,0,$H$4/$J$4)</f>
        <v>0</v>
      </c>
      <c r="O266" s="19">
        <f t="shared" ref="O266:O329" si="57">IF(O265-N266&lt;1,0,O265-N266)</f>
        <v>0</v>
      </c>
      <c r="Q266" s="23">
        <f>SUM($H$8:H266)</f>
        <v>1213903.0358609888</v>
      </c>
      <c r="R266" s="23">
        <f>SUM($J$8:J266)</f>
        <v>849999.99999998137</v>
      </c>
      <c r="S266" s="23">
        <f>SUM($I$8:I266)</f>
        <v>363903.03586100729</v>
      </c>
      <c r="T266" s="23">
        <f>SUM($L$8:L266)</f>
        <v>1173726.0416666653</v>
      </c>
      <c r="U266" s="23">
        <f>SUM($N$8:N266)</f>
        <v>850000.00000000303</v>
      </c>
      <c r="V266" s="23">
        <f>SUM($M$8:M266)</f>
        <v>323726.04166666517</v>
      </c>
    </row>
    <row r="267" spans="2:22">
      <c r="B267" s="29"/>
      <c r="C267" s="28"/>
      <c r="E267" s="9">
        <f t="shared" si="53"/>
        <v>51926</v>
      </c>
      <c r="F267" s="31">
        <f t="shared" si="47"/>
        <v>5.0500000000000007</v>
      </c>
      <c r="G267" s="32">
        <f t="shared" si="48"/>
        <v>4.2083333333333339E-3</v>
      </c>
      <c r="H267" s="11">
        <f t="shared" si="49"/>
        <v>0</v>
      </c>
      <c r="I267" s="11">
        <f t="shared" si="50"/>
        <v>0</v>
      </c>
      <c r="J267" s="11">
        <f t="shared" si="54"/>
        <v>0</v>
      </c>
      <c r="K267" s="11">
        <f t="shared" si="55"/>
        <v>0</v>
      </c>
      <c r="L267" s="19">
        <f t="shared" si="51"/>
        <v>0</v>
      </c>
      <c r="M267" s="19">
        <f t="shared" si="52"/>
        <v>0</v>
      </c>
      <c r="N267" s="19">
        <f t="shared" si="56"/>
        <v>0</v>
      </c>
      <c r="O267" s="19">
        <f t="shared" si="57"/>
        <v>0</v>
      </c>
      <c r="Q267" s="23">
        <f>SUM($H$8:H267)</f>
        <v>1213903.0358609888</v>
      </c>
      <c r="R267" s="23">
        <f>SUM($J$8:J267)</f>
        <v>849999.99999998137</v>
      </c>
      <c r="S267" s="23">
        <f>SUM($I$8:I267)</f>
        <v>363903.03586100729</v>
      </c>
      <c r="T267" s="23">
        <f>SUM($L$8:L267)</f>
        <v>1173726.0416666653</v>
      </c>
      <c r="U267" s="23">
        <f>SUM($N$8:N267)</f>
        <v>850000.00000000303</v>
      </c>
      <c r="V267" s="23">
        <f>SUM($M$8:M267)</f>
        <v>323726.04166666517</v>
      </c>
    </row>
    <row r="268" spans="2:22">
      <c r="B268" s="29"/>
      <c r="C268" s="28"/>
      <c r="E268" s="9">
        <f t="shared" si="53"/>
        <v>51957</v>
      </c>
      <c r="F268" s="31">
        <f t="shared" si="47"/>
        <v>5.0500000000000007</v>
      </c>
      <c r="G268" s="32">
        <f t="shared" si="48"/>
        <v>4.2083333333333339E-3</v>
      </c>
      <c r="H268" s="11">
        <f t="shared" si="49"/>
        <v>0</v>
      </c>
      <c r="I268" s="11">
        <f t="shared" si="50"/>
        <v>0</v>
      </c>
      <c r="J268" s="11">
        <f t="shared" si="54"/>
        <v>0</v>
      </c>
      <c r="K268" s="11">
        <f t="shared" si="55"/>
        <v>0</v>
      </c>
      <c r="L268" s="19">
        <f t="shared" si="51"/>
        <v>0</v>
      </c>
      <c r="M268" s="19">
        <f t="shared" si="52"/>
        <v>0</v>
      </c>
      <c r="N268" s="19">
        <f t="shared" si="56"/>
        <v>0</v>
      </c>
      <c r="O268" s="19">
        <f t="shared" si="57"/>
        <v>0</v>
      </c>
      <c r="Q268" s="23">
        <f>SUM($H$8:H268)</f>
        <v>1213903.0358609888</v>
      </c>
      <c r="R268" s="23">
        <f>SUM($J$8:J268)</f>
        <v>849999.99999998137</v>
      </c>
      <c r="S268" s="23">
        <f>SUM($I$8:I268)</f>
        <v>363903.03586100729</v>
      </c>
      <c r="T268" s="23">
        <f>SUM($L$8:L268)</f>
        <v>1173726.0416666653</v>
      </c>
      <c r="U268" s="23">
        <f>SUM($N$8:N268)</f>
        <v>850000.00000000303</v>
      </c>
      <c r="V268" s="23">
        <f>SUM($M$8:M268)</f>
        <v>323726.04166666517</v>
      </c>
    </row>
    <row r="269" spans="2:22">
      <c r="B269" s="29"/>
      <c r="C269" s="28"/>
      <c r="E269" s="9">
        <f t="shared" si="53"/>
        <v>51987</v>
      </c>
      <c r="F269" s="31">
        <f t="shared" si="47"/>
        <v>5.0500000000000007</v>
      </c>
      <c r="G269" s="32">
        <f t="shared" si="48"/>
        <v>4.2083333333333339E-3</v>
      </c>
      <c r="H269" s="11">
        <f t="shared" si="49"/>
        <v>0</v>
      </c>
      <c r="I269" s="11">
        <f t="shared" si="50"/>
        <v>0</v>
      </c>
      <c r="J269" s="11">
        <f t="shared" si="54"/>
        <v>0</v>
      </c>
      <c r="K269" s="11">
        <f t="shared" si="55"/>
        <v>0</v>
      </c>
      <c r="L269" s="19">
        <f t="shared" si="51"/>
        <v>0</v>
      </c>
      <c r="M269" s="19">
        <f t="shared" si="52"/>
        <v>0</v>
      </c>
      <c r="N269" s="19">
        <f t="shared" si="56"/>
        <v>0</v>
      </c>
      <c r="O269" s="19">
        <f t="shared" si="57"/>
        <v>0</v>
      </c>
      <c r="Q269" s="23">
        <f>SUM($H$8:H269)</f>
        <v>1213903.0358609888</v>
      </c>
      <c r="R269" s="23">
        <f>SUM($J$8:J269)</f>
        <v>849999.99999998137</v>
      </c>
      <c r="S269" s="23">
        <f>SUM($I$8:I269)</f>
        <v>363903.03586100729</v>
      </c>
      <c r="T269" s="23">
        <f>SUM($L$8:L269)</f>
        <v>1173726.0416666653</v>
      </c>
      <c r="U269" s="23">
        <f>SUM($N$8:N269)</f>
        <v>850000.00000000303</v>
      </c>
      <c r="V269" s="23">
        <f>SUM($M$8:M269)</f>
        <v>323726.04166666517</v>
      </c>
    </row>
    <row r="270" spans="2:22">
      <c r="B270" s="29"/>
      <c r="C270" s="28"/>
      <c r="E270" s="9">
        <f t="shared" si="53"/>
        <v>52018</v>
      </c>
      <c r="F270" s="31">
        <f t="shared" si="47"/>
        <v>5.0500000000000007</v>
      </c>
      <c r="G270" s="32">
        <f t="shared" si="48"/>
        <v>4.2083333333333339E-3</v>
      </c>
      <c r="H270" s="11">
        <f t="shared" si="49"/>
        <v>0</v>
      </c>
      <c r="I270" s="11">
        <f t="shared" si="50"/>
        <v>0</v>
      </c>
      <c r="J270" s="11">
        <f t="shared" si="54"/>
        <v>0</v>
      </c>
      <c r="K270" s="11">
        <f t="shared" si="55"/>
        <v>0</v>
      </c>
      <c r="L270" s="19">
        <f t="shared" si="51"/>
        <v>0</v>
      </c>
      <c r="M270" s="19">
        <f t="shared" si="52"/>
        <v>0</v>
      </c>
      <c r="N270" s="19">
        <f t="shared" si="56"/>
        <v>0</v>
      </c>
      <c r="O270" s="19">
        <f t="shared" si="57"/>
        <v>0</v>
      </c>
      <c r="Q270" s="23">
        <f>SUM($H$8:H270)</f>
        <v>1213903.0358609888</v>
      </c>
      <c r="R270" s="23">
        <f>SUM($J$8:J270)</f>
        <v>849999.99999998137</v>
      </c>
      <c r="S270" s="23">
        <f>SUM($I$8:I270)</f>
        <v>363903.03586100729</v>
      </c>
      <c r="T270" s="23">
        <f>SUM($L$8:L270)</f>
        <v>1173726.0416666653</v>
      </c>
      <c r="U270" s="23">
        <f>SUM($N$8:N270)</f>
        <v>850000.00000000303</v>
      </c>
      <c r="V270" s="23">
        <f>SUM($M$8:M270)</f>
        <v>323726.04166666517</v>
      </c>
    </row>
    <row r="271" spans="2:22">
      <c r="B271" s="29"/>
      <c r="C271" s="28"/>
      <c r="E271" s="9">
        <f t="shared" si="53"/>
        <v>52048</v>
      </c>
      <c r="F271" s="31">
        <f t="shared" si="47"/>
        <v>5.0500000000000007</v>
      </c>
      <c r="G271" s="32">
        <f t="shared" si="48"/>
        <v>4.2083333333333339E-3</v>
      </c>
      <c r="H271" s="11">
        <f t="shared" si="49"/>
        <v>0</v>
      </c>
      <c r="I271" s="11">
        <f t="shared" si="50"/>
        <v>0</v>
      </c>
      <c r="J271" s="11">
        <f t="shared" si="54"/>
        <v>0</v>
      </c>
      <c r="K271" s="11">
        <f t="shared" si="55"/>
        <v>0</v>
      </c>
      <c r="L271" s="19">
        <f t="shared" si="51"/>
        <v>0</v>
      </c>
      <c r="M271" s="19">
        <f t="shared" si="52"/>
        <v>0</v>
      </c>
      <c r="N271" s="19">
        <f t="shared" si="56"/>
        <v>0</v>
      </c>
      <c r="O271" s="19">
        <f t="shared" si="57"/>
        <v>0</v>
      </c>
      <c r="Q271" s="23">
        <f>SUM($H$8:H271)</f>
        <v>1213903.0358609888</v>
      </c>
      <c r="R271" s="23">
        <f>SUM($J$8:J271)</f>
        <v>849999.99999998137</v>
      </c>
      <c r="S271" s="23">
        <f>SUM($I$8:I271)</f>
        <v>363903.03586100729</v>
      </c>
      <c r="T271" s="23">
        <f>SUM($L$8:L271)</f>
        <v>1173726.0416666653</v>
      </c>
      <c r="U271" s="23">
        <f>SUM($N$8:N271)</f>
        <v>850000.00000000303</v>
      </c>
      <c r="V271" s="23">
        <f>SUM($M$8:M271)</f>
        <v>323726.04166666517</v>
      </c>
    </row>
    <row r="272" spans="2:22">
      <c r="B272" s="29"/>
      <c r="C272" s="28"/>
      <c r="E272" s="9">
        <f t="shared" si="53"/>
        <v>52079</v>
      </c>
      <c r="F272" s="31">
        <f t="shared" si="47"/>
        <v>5.0500000000000007</v>
      </c>
      <c r="G272" s="32">
        <f t="shared" si="48"/>
        <v>4.2083333333333339E-3</v>
      </c>
      <c r="H272" s="11">
        <f t="shared" si="49"/>
        <v>0</v>
      </c>
      <c r="I272" s="11">
        <f t="shared" si="50"/>
        <v>0</v>
      </c>
      <c r="J272" s="11">
        <f t="shared" si="54"/>
        <v>0</v>
      </c>
      <c r="K272" s="11">
        <f t="shared" si="55"/>
        <v>0</v>
      </c>
      <c r="L272" s="19">
        <f t="shared" si="51"/>
        <v>0</v>
      </c>
      <c r="M272" s="19">
        <f t="shared" si="52"/>
        <v>0</v>
      </c>
      <c r="N272" s="19">
        <f t="shared" si="56"/>
        <v>0</v>
      </c>
      <c r="O272" s="19">
        <f t="shared" si="57"/>
        <v>0</v>
      </c>
      <c r="Q272" s="23">
        <f>SUM($H$8:H272)</f>
        <v>1213903.0358609888</v>
      </c>
      <c r="R272" s="23">
        <f>SUM($J$8:J272)</f>
        <v>849999.99999998137</v>
      </c>
      <c r="S272" s="23">
        <f>SUM($I$8:I272)</f>
        <v>363903.03586100729</v>
      </c>
      <c r="T272" s="23">
        <f>SUM($L$8:L272)</f>
        <v>1173726.0416666653</v>
      </c>
      <c r="U272" s="23">
        <f>SUM($N$8:N272)</f>
        <v>850000.00000000303</v>
      </c>
      <c r="V272" s="23">
        <f>SUM($M$8:M272)</f>
        <v>323726.04166666517</v>
      </c>
    </row>
    <row r="273" spans="2:22">
      <c r="B273" s="29"/>
      <c r="C273" s="28"/>
      <c r="E273" s="9">
        <f t="shared" si="53"/>
        <v>52110</v>
      </c>
      <c r="F273" s="31">
        <f t="shared" si="47"/>
        <v>5.0500000000000007</v>
      </c>
      <c r="G273" s="32">
        <f t="shared" si="48"/>
        <v>4.2083333333333339E-3</v>
      </c>
      <c r="H273" s="11">
        <f t="shared" si="49"/>
        <v>0</v>
      </c>
      <c r="I273" s="11">
        <f t="shared" si="50"/>
        <v>0</v>
      </c>
      <c r="J273" s="11">
        <f t="shared" si="54"/>
        <v>0</v>
      </c>
      <c r="K273" s="11">
        <f t="shared" si="55"/>
        <v>0</v>
      </c>
      <c r="L273" s="19">
        <f t="shared" si="51"/>
        <v>0</v>
      </c>
      <c r="M273" s="19">
        <f t="shared" si="52"/>
        <v>0</v>
      </c>
      <c r="N273" s="19">
        <f t="shared" si="56"/>
        <v>0</v>
      </c>
      <c r="O273" s="19">
        <f t="shared" si="57"/>
        <v>0</v>
      </c>
      <c r="Q273" s="23">
        <f>SUM($H$8:H273)</f>
        <v>1213903.0358609888</v>
      </c>
      <c r="R273" s="23">
        <f>SUM($J$8:J273)</f>
        <v>849999.99999998137</v>
      </c>
      <c r="S273" s="23">
        <f>SUM($I$8:I273)</f>
        <v>363903.03586100729</v>
      </c>
      <c r="T273" s="23">
        <f>SUM($L$8:L273)</f>
        <v>1173726.0416666653</v>
      </c>
      <c r="U273" s="23">
        <f>SUM($N$8:N273)</f>
        <v>850000.00000000303</v>
      </c>
      <c r="V273" s="23">
        <f>SUM($M$8:M273)</f>
        <v>323726.04166666517</v>
      </c>
    </row>
    <row r="274" spans="2:22">
      <c r="B274" s="29"/>
      <c r="C274" s="28"/>
      <c r="E274" s="9">
        <f t="shared" si="53"/>
        <v>52140</v>
      </c>
      <c r="F274" s="31">
        <f t="shared" si="47"/>
        <v>5.0500000000000007</v>
      </c>
      <c r="G274" s="32">
        <f t="shared" si="48"/>
        <v>4.2083333333333339E-3</v>
      </c>
      <c r="H274" s="11">
        <f t="shared" si="49"/>
        <v>0</v>
      </c>
      <c r="I274" s="11">
        <f t="shared" si="50"/>
        <v>0</v>
      </c>
      <c r="J274" s="11">
        <f t="shared" si="54"/>
        <v>0</v>
      </c>
      <c r="K274" s="11">
        <f t="shared" si="55"/>
        <v>0</v>
      </c>
      <c r="L274" s="19">
        <f t="shared" si="51"/>
        <v>0</v>
      </c>
      <c r="M274" s="19">
        <f t="shared" si="52"/>
        <v>0</v>
      </c>
      <c r="N274" s="19">
        <f t="shared" si="56"/>
        <v>0</v>
      </c>
      <c r="O274" s="19">
        <f t="shared" si="57"/>
        <v>0</v>
      </c>
      <c r="Q274" s="23">
        <f>SUM($H$8:H274)</f>
        <v>1213903.0358609888</v>
      </c>
      <c r="R274" s="23">
        <f>SUM($J$8:J274)</f>
        <v>849999.99999998137</v>
      </c>
      <c r="S274" s="23">
        <f>SUM($I$8:I274)</f>
        <v>363903.03586100729</v>
      </c>
      <c r="T274" s="23">
        <f>SUM($L$8:L274)</f>
        <v>1173726.0416666653</v>
      </c>
      <c r="U274" s="23">
        <f>SUM($N$8:N274)</f>
        <v>850000.00000000303</v>
      </c>
      <c r="V274" s="23">
        <f>SUM($M$8:M274)</f>
        <v>323726.04166666517</v>
      </c>
    </row>
    <row r="275" spans="2:22">
      <c r="B275" s="29"/>
      <c r="C275" s="28"/>
      <c r="E275" s="9">
        <f t="shared" si="53"/>
        <v>52171</v>
      </c>
      <c r="F275" s="31">
        <f t="shared" si="47"/>
        <v>5.0500000000000007</v>
      </c>
      <c r="G275" s="32">
        <f t="shared" si="48"/>
        <v>4.2083333333333339E-3</v>
      </c>
      <c r="H275" s="11">
        <f t="shared" si="49"/>
        <v>0</v>
      </c>
      <c r="I275" s="11">
        <f t="shared" si="50"/>
        <v>0</v>
      </c>
      <c r="J275" s="11">
        <f t="shared" si="54"/>
        <v>0</v>
      </c>
      <c r="K275" s="11">
        <f t="shared" si="55"/>
        <v>0</v>
      </c>
      <c r="L275" s="19">
        <f t="shared" si="51"/>
        <v>0</v>
      </c>
      <c r="M275" s="19">
        <f t="shared" si="52"/>
        <v>0</v>
      </c>
      <c r="N275" s="19">
        <f t="shared" si="56"/>
        <v>0</v>
      </c>
      <c r="O275" s="19">
        <f t="shared" si="57"/>
        <v>0</v>
      </c>
      <c r="Q275" s="23">
        <f>SUM($H$8:H275)</f>
        <v>1213903.0358609888</v>
      </c>
      <c r="R275" s="23">
        <f>SUM($J$8:J275)</f>
        <v>849999.99999998137</v>
      </c>
      <c r="S275" s="23">
        <f>SUM($I$8:I275)</f>
        <v>363903.03586100729</v>
      </c>
      <c r="T275" s="23">
        <f>SUM($L$8:L275)</f>
        <v>1173726.0416666653</v>
      </c>
      <c r="U275" s="23">
        <f>SUM($N$8:N275)</f>
        <v>850000.00000000303</v>
      </c>
      <c r="V275" s="23">
        <f>SUM($M$8:M275)</f>
        <v>323726.04166666517</v>
      </c>
    </row>
    <row r="276" spans="2:22">
      <c r="B276" s="29"/>
      <c r="C276" s="28"/>
      <c r="E276" s="9">
        <f t="shared" si="53"/>
        <v>52201</v>
      </c>
      <c r="F276" s="31">
        <f t="shared" si="47"/>
        <v>5.0500000000000007</v>
      </c>
      <c r="G276" s="32">
        <f t="shared" si="48"/>
        <v>4.2083333333333339E-3</v>
      </c>
      <c r="H276" s="11">
        <f t="shared" si="49"/>
        <v>0</v>
      </c>
      <c r="I276" s="11">
        <f t="shared" si="50"/>
        <v>0</v>
      </c>
      <c r="J276" s="11">
        <f t="shared" si="54"/>
        <v>0</v>
      </c>
      <c r="K276" s="11">
        <f t="shared" si="55"/>
        <v>0</v>
      </c>
      <c r="L276" s="19">
        <f t="shared" si="51"/>
        <v>0</v>
      </c>
      <c r="M276" s="19">
        <f t="shared" si="52"/>
        <v>0</v>
      </c>
      <c r="N276" s="19">
        <f t="shared" si="56"/>
        <v>0</v>
      </c>
      <c r="O276" s="19">
        <f t="shared" si="57"/>
        <v>0</v>
      </c>
      <c r="Q276" s="23">
        <f>SUM($H$8:H276)</f>
        <v>1213903.0358609888</v>
      </c>
      <c r="R276" s="23">
        <f>SUM($J$8:J276)</f>
        <v>849999.99999998137</v>
      </c>
      <c r="S276" s="23">
        <f>SUM($I$8:I276)</f>
        <v>363903.03586100729</v>
      </c>
      <c r="T276" s="23">
        <f>SUM($L$8:L276)</f>
        <v>1173726.0416666653</v>
      </c>
      <c r="U276" s="23">
        <f>SUM($N$8:N276)</f>
        <v>850000.00000000303</v>
      </c>
      <c r="V276" s="23">
        <f>SUM($M$8:M276)</f>
        <v>323726.04166666517</v>
      </c>
    </row>
    <row r="277" spans="2:22">
      <c r="B277" s="29"/>
      <c r="C277" s="28"/>
      <c r="E277" s="9">
        <f t="shared" si="53"/>
        <v>52232</v>
      </c>
      <c r="F277" s="31">
        <f t="shared" si="47"/>
        <v>5.0500000000000007</v>
      </c>
      <c r="G277" s="32">
        <f t="shared" si="48"/>
        <v>4.2083333333333339E-3</v>
      </c>
      <c r="H277" s="11">
        <f t="shared" si="49"/>
        <v>0</v>
      </c>
      <c r="I277" s="11">
        <f t="shared" si="50"/>
        <v>0</v>
      </c>
      <c r="J277" s="11">
        <f t="shared" si="54"/>
        <v>0</v>
      </c>
      <c r="K277" s="11">
        <f t="shared" si="55"/>
        <v>0</v>
      </c>
      <c r="L277" s="19">
        <f t="shared" si="51"/>
        <v>0</v>
      </c>
      <c r="M277" s="19">
        <f t="shared" si="52"/>
        <v>0</v>
      </c>
      <c r="N277" s="19">
        <f t="shared" si="56"/>
        <v>0</v>
      </c>
      <c r="O277" s="19">
        <f t="shared" si="57"/>
        <v>0</v>
      </c>
      <c r="Q277" s="23">
        <f>SUM($H$8:H277)</f>
        <v>1213903.0358609888</v>
      </c>
      <c r="R277" s="23">
        <f>SUM($J$8:J277)</f>
        <v>849999.99999998137</v>
      </c>
      <c r="S277" s="23">
        <f>SUM($I$8:I277)</f>
        <v>363903.03586100729</v>
      </c>
      <c r="T277" s="23">
        <f>SUM($L$8:L277)</f>
        <v>1173726.0416666653</v>
      </c>
      <c r="U277" s="23">
        <f>SUM($N$8:N277)</f>
        <v>850000.00000000303</v>
      </c>
      <c r="V277" s="23">
        <f>SUM($M$8:M277)</f>
        <v>323726.04166666517</v>
      </c>
    </row>
    <row r="278" spans="2:22">
      <c r="B278" s="29"/>
      <c r="C278" s="28"/>
      <c r="E278" s="9">
        <f t="shared" si="53"/>
        <v>52263</v>
      </c>
      <c r="F278" s="31">
        <f t="shared" si="47"/>
        <v>5.0500000000000007</v>
      </c>
      <c r="G278" s="32">
        <f t="shared" si="48"/>
        <v>4.2083333333333339E-3</v>
      </c>
      <c r="H278" s="11">
        <f t="shared" si="49"/>
        <v>0</v>
      </c>
      <c r="I278" s="11">
        <f t="shared" si="50"/>
        <v>0</v>
      </c>
      <c r="J278" s="11">
        <f t="shared" si="54"/>
        <v>0</v>
      </c>
      <c r="K278" s="11">
        <f t="shared" si="55"/>
        <v>0</v>
      </c>
      <c r="L278" s="19">
        <f t="shared" si="51"/>
        <v>0</v>
      </c>
      <c r="M278" s="19">
        <f t="shared" si="52"/>
        <v>0</v>
      </c>
      <c r="N278" s="19">
        <f t="shared" si="56"/>
        <v>0</v>
      </c>
      <c r="O278" s="19">
        <f t="shared" si="57"/>
        <v>0</v>
      </c>
      <c r="Q278" s="23">
        <f>SUM($H$8:H278)</f>
        <v>1213903.0358609888</v>
      </c>
      <c r="R278" s="23">
        <f>SUM($J$8:J278)</f>
        <v>849999.99999998137</v>
      </c>
      <c r="S278" s="23">
        <f>SUM($I$8:I278)</f>
        <v>363903.03586100729</v>
      </c>
      <c r="T278" s="23">
        <f>SUM($L$8:L278)</f>
        <v>1173726.0416666653</v>
      </c>
      <c r="U278" s="23">
        <f>SUM($N$8:N278)</f>
        <v>850000.00000000303</v>
      </c>
      <c r="V278" s="23">
        <f>SUM($M$8:M278)</f>
        <v>323726.04166666517</v>
      </c>
    </row>
    <row r="279" spans="2:22">
      <c r="B279" s="29"/>
      <c r="C279" s="28"/>
      <c r="E279" s="9">
        <f t="shared" si="53"/>
        <v>52291</v>
      </c>
      <c r="F279" s="31">
        <f t="shared" si="47"/>
        <v>5.0500000000000007</v>
      </c>
      <c r="G279" s="32">
        <f t="shared" si="48"/>
        <v>4.2083333333333339E-3</v>
      </c>
      <c r="H279" s="11">
        <f t="shared" si="49"/>
        <v>0</v>
      </c>
      <c r="I279" s="11">
        <f t="shared" si="50"/>
        <v>0</v>
      </c>
      <c r="J279" s="11">
        <f t="shared" si="54"/>
        <v>0</v>
      </c>
      <c r="K279" s="11">
        <f t="shared" si="55"/>
        <v>0</v>
      </c>
      <c r="L279" s="19">
        <f t="shared" si="51"/>
        <v>0</v>
      </c>
      <c r="M279" s="19">
        <f t="shared" si="52"/>
        <v>0</v>
      </c>
      <c r="N279" s="19">
        <f t="shared" si="56"/>
        <v>0</v>
      </c>
      <c r="O279" s="19">
        <f t="shared" si="57"/>
        <v>0</v>
      </c>
      <c r="Q279" s="23">
        <f>SUM($H$8:H279)</f>
        <v>1213903.0358609888</v>
      </c>
      <c r="R279" s="23">
        <f>SUM($J$8:J279)</f>
        <v>849999.99999998137</v>
      </c>
      <c r="S279" s="23">
        <f>SUM($I$8:I279)</f>
        <v>363903.03586100729</v>
      </c>
      <c r="T279" s="23">
        <f>SUM($L$8:L279)</f>
        <v>1173726.0416666653</v>
      </c>
      <c r="U279" s="23">
        <f>SUM($N$8:N279)</f>
        <v>850000.00000000303</v>
      </c>
      <c r="V279" s="23">
        <f>SUM($M$8:M279)</f>
        <v>323726.04166666517</v>
      </c>
    </row>
    <row r="280" spans="2:22">
      <c r="B280" s="29"/>
      <c r="C280" s="28"/>
      <c r="E280" s="9">
        <f t="shared" si="53"/>
        <v>52322</v>
      </c>
      <c r="F280" s="31">
        <f t="shared" si="47"/>
        <v>5.0500000000000007</v>
      </c>
      <c r="G280" s="32">
        <f t="shared" si="48"/>
        <v>4.2083333333333339E-3</v>
      </c>
      <c r="H280" s="11">
        <f t="shared" si="49"/>
        <v>0</v>
      </c>
      <c r="I280" s="11">
        <f t="shared" si="50"/>
        <v>0</v>
      </c>
      <c r="J280" s="11">
        <f t="shared" si="54"/>
        <v>0</v>
      </c>
      <c r="K280" s="11">
        <f t="shared" si="55"/>
        <v>0</v>
      </c>
      <c r="L280" s="19">
        <f t="shared" si="51"/>
        <v>0</v>
      </c>
      <c r="M280" s="19">
        <f t="shared" si="52"/>
        <v>0</v>
      </c>
      <c r="N280" s="19">
        <f t="shared" si="56"/>
        <v>0</v>
      </c>
      <c r="O280" s="19">
        <f t="shared" si="57"/>
        <v>0</v>
      </c>
      <c r="Q280" s="23">
        <f>SUM($H$8:H280)</f>
        <v>1213903.0358609888</v>
      </c>
      <c r="R280" s="23">
        <f>SUM($J$8:J280)</f>
        <v>849999.99999998137</v>
      </c>
      <c r="S280" s="23">
        <f>SUM($I$8:I280)</f>
        <v>363903.03586100729</v>
      </c>
      <c r="T280" s="23">
        <f>SUM($L$8:L280)</f>
        <v>1173726.0416666653</v>
      </c>
      <c r="U280" s="23">
        <f>SUM($N$8:N280)</f>
        <v>850000.00000000303</v>
      </c>
      <c r="V280" s="23">
        <f>SUM($M$8:M280)</f>
        <v>323726.04166666517</v>
      </c>
    </row>
    <row r="281" spans="2:22">
      <c r="B281" s="29"/>
      <c r="C281" s="28"/>
      <c r="E281" s="9">
        <f t="shared" si="53"/>
        <v>52352</v>
      </c>
      <c r="F281" s="31">
        <f t="shared" si="47"/>
        <v>5.0500000000000007</v>
      </c>
      <c r="G281" s="32">
        <f t="shared" si="48"/>
        <v>4.2083333333333339E-3</v>
      </c>
      <c r="H281" s="11">
        <f t="shared" si="49"/>
        <v>0</v>
      </c>
      <c r="I281" s="11">
        <f t="shared" si="50"/>
        <v>0</v>
      </c>
      <c r="J281" s="11">
        <f t="shared" si="54"/>
        <v>0</v>
      </c>
      <c r="K281" s="11">
        <f t="shared" si="55"/>
        <v>0</v>
      </c>
      <c r="L281" s="19">
        <f t="shared" si="51"/>
        <v>0</v>
      </c>
      <c r="M281" s="19">
        <f t="shared" si="52"/>
        <v>0</v>
      </c>
      <c r="N281" s="19">
        <f t="shared" si="56"/>
        <v>0</v>
      </c>
      <c r="O281" s="19">
        <f t="shared" si="57"/>
        <v>0</v>
      </c>
      <c r="Q281" s="23">
        <f>SUM($H$8:H281)</f>
        <v>1213903.0358609888</v>
      </c>
      <c r="R281" s="23">
        <f>SUM($J$8:J281)</f>
        <v>849999.99999998137</v>
      </c>
      <c r="S281" s="23">
        <f>SUM($I$8:I281)</f>
        <v>363903.03586100729</v>
      </c>
      <c r="T281" s="23">
        <f>SUM($L$8:L281)</f>
        <v>1173726.0416666653</v>
      </c>
      <c r="U281" s="23">
        <f>SUM($N$8:N281)</f>
        <v>850000.00000000303</v>
      </c>
      <c r="V281" s="23">
        <f>SUM($M$8:M281)</f>
        <v>323726.04166666517</v>
      </c>
    </row>
    <row r="282" spans="2:22">
      <c r="B282" s="29"/>
      <c r="C282" s="28"/>
      <c r="E282" s="9">
        <f t="shared" si="53"/>
        <v>52383</v>
      </c>
      <c r="F282" s="31">
        <f t="shared" si="47"/>
        <v>5.0500000000000007</v>
      </c>
      <c r="G282" s="32">
        <f t="shared" si="48"/>
        <v>4.2083333333333339E-3</v>
      </c>
      <c r="H282" s="11">
        <f t="shared" si="49"/>
        <v>0</v>
      </c>
      <c r="I282" s="11">
        <f t="shared" si="50"/>
        <v>0</v>
      </c>
      <c r="J282" s="11">
        <f t="shared" si="54"/>
        <v>0</v>
      </c>
      <c r="K282" s="11">
        <f t="shared" si="55"/>
        <v>0</v>
      </c>
      <c r="L282" s="19">
        <f t="shared" si="51"/>
        <v>0</v>
      </c>
      <c r="M282" s="19">
        <f t="shared" si="52"/>
        <v>0</v>
      </c>
      <c r="N282" s="19">
        <f t="shared" si="56"/>
        <v>0</v>
      </c>
      <c r="O282" s="19">
        <f t="shared" si="57"/>
        <v>0</v>
      </c>
      <c r="Q282" s="23">
        <f>SUM($H$8:H282)</f>
        <v>1213903.0358609888</v>
      </c>
      <c r="R282" s="23">
        <f>SUM($J$8:J282)</f>
        <v>849999.99999998137</v>
      </c>
      <c r="S282" s="23">
        <f>SUM($I$8:I282)</f>
        <v>363903.03586100729</v>
      </c>
      <c r="T282" s="23">
        <f>SUM($L$8:L282)</f>
        <v>1173726.0416666653</v>
      </c>
      <c r="U282" s="23">
        <f>SUM($N$8:N282)</f>
        <v>850000.00000000303</v>
      </c>
      <c r="V282" s="23">
        <f>SUM($M$8:M282)</f>
        <v>323726.04166666517</v>
      </c>
    </row>
    <row r="283" spans="2:22">
      <c r="B283" s="29"/>
      <c r="C283" s="28"/>
      <c r="E283" s="9">
        <f t="shared" si="53"/>
        <v>52413</v>
      </c>
      <c r="F283" s="31">
        <f t="shared" si="47"/>
        <v>5.0500000000000007</v>
      </c>
      <c r="G283" s="32">
        <f t="shared" si="48"/>
        <v>4.2083333333333339E-3</v>
      </c>
      <c r="H283" s="11">
        <f t="shared" si="49"/>
        <v>0</v>
      </c>
      <c r="I283" s="11">
        <f t="shared" si="50"/>
        <v>0</v>
      </c>
      <c r="J283" s="11">
        <f t="shared" si="54"/>
        <v>0</v>
      </c>
      <c r="K283" s="11">
        <f t="shared" si="55"/>
        <v>0</v>
      </c>
      <c r="L283" s="19">
        <f t="shared" si="51"/>
        <v>0</v>
      </c>
      <c r="M283" s="19">
        <f t="shared" si="52"/>
        <v>0</v>
      </c>
      <c r="N283" s="19">
        <f t="shared" si="56"/>
        <v>0</v>
      </c>
      <c r="O283" s="19">
        <f t="shared" si="57"/>
        <v>0</v>
      </c>
      <c r="Q283" s="23">
        <f>SUM($H$8:H283)</f>
        <v>1213903.0358609888</v>
      </c>
      <c r="R283" s="23">
        <f>SUM($J$8:J283)</f>
        <v>849999.99999998137</v>
      </c>
      <c r="S283" s="23">
        <f>SUM($I$8:I283)</f>
        <v>363903.03586100729</v>
      </c>
      <c r="T283" s="23">
        <f>SUM($L$8:L283)</f>
        <v>1173726.0416666653</v>
      </c>
      <c r="U283" s="23">
        <f>SUM($N$8:N283)</f>
        <v>850000.00000000303</v>
      </c>
      <c r="V283" s="23">
        <f>SUM($M$8:M283)</f>
        <v>323726.04166666517</v>
      </c>
    </row>
    <row r="284" spans="2:22">
      <c r="B284" s="29"/>
      <c r="C284" s="28"/>
      <c r="E284" s="9">
        <f t="shared" si="53"/>
        <v>52444</v>
      </c>
      <c r="F284" s="31">
        <f t="shared" si="47"/>
        <v>5.0500000000000007</v>
      </c>
      <c r="G284" s="32">
        <f t="shared" si="48"/>
        <v>4.2083333333333339E-3</v>
      </c>
      <c r="H284" s="11">
        <f t="shared" si="49"/>
        <v>0</v>
      </c>
      <c r="I284" s="11">
        <f t="shared" si="50"/>
        <v>0</v>
      </c>
      <c r="J284" s="11">
        <f t="shared" si="54"/>
        <v>0</v>
      </c>
      <c r="K284" s="11">
        <f t="shared" si="55"/>
        <v>0</v>
      </c>
      <c r="L284" s="19">
        <f t="shared" si="51"/>
        <v>0</v>
      </c>
      <c r="M284" s="19">
        <f t="shared" si="52"/>
        <v>0</v>
      </c>
      <c r="N284" s="19">
        <f t="shared" si="56"/>
        <v>0</v>
      </c>
      <c r="O284" s="19">
        <f t="shared" si="57"/>
        <v>0</v>
      </c>
      <c r="Q284" s="23">
        <f>SUM($H$8:H284)</f>
        <v>1213903.0358609888</v>
      </c>
      <c r="R284" s="23">
        <f>SUM($J$8:J284)</f>
        <v>849999.99999998137</v>
      </c>
      <c r="S284" s="23">
        <f>SUM($I$8:I284)</f>
        <v>363903.03586100729</v>
      </c>
      <c r="T284" s="23">
        <f>SUM($L$8:L284)</f>
        <v>1173726.0416666653</v>
      </c>
      <c r="U284" s="23">
        <f>SUM($N$8:N284)</f>
        <v>850000.00000000303</v>
      </c>
      <c r="V284" s="23">
        <f>SUM($M$8:M284)</f>
        <v>323726.04166666517</v>
      </c>
    </row>
    <row r="285" spans="2:22">
      <c r="B285" s="29"/>
      <c r="C285" s="28"/>
      <c r="E285" s="9">
        <f t="shared" si="53"/>
        <v>52475</v>
      </c>
      <c r="F285" s="31">
        <f t="shared" si="47"/>
        <v>5.0500000000000007</v>
      </c>
      <c r="G285" s="32">
        <f t="shared" si="48"/>
        <v>4.2083333333333339E-3</v>
      </c>
      <c r="H285" s="11">
        <f t="shared" si="49"/>
        <v>0</v>
      </c>
      <c r="I285" s="11">
        <f t="shared" si="50"/>
        <v>0</v>
      </c>
      <c r="J285" s="11">
        <f t="shared" si="54"/>
        <v>0</v>
      </c>
      <c r="K285" s="11">
        <f t="shared" si="55"/>
        <v>0</v>
      </c>
      <c r="L285" s="19">
        <f t="shared" si="51"/>
        <v>0</v>
      </c>
      <c r="M285" s="19">
        <f t="shared" si="52"/>
        <v>0</v>
      </c>
      <c r="N285" s="19">
        <f t="shared" si="56"/>
        <v>0</v>
      </c>
      <c r="O285" s="19">
        <f t="shared" si="57"/>
        <v>0</v>
      </c>
      <c r="Q285" s="23">
        <f>SUM($H$8:H285)</f>
        <v>1213903.0358609888</v>
      </c>
      <c r="R285" s="23">
        <f>SUM($J$8:J285)</f>
        <v>849999.99999998137</v>
      </c>
      <c r="S285" s="23">
        <f>SUM($I$8:I285)</f>
        <v>363903.03586100729</v>
      </c>
      <c r="T285" s="23">
        <f>SUM($L$8:L285)</f>
        <v>1173726.0416666653</v>
      </c>
      <c r="U285" s="23">
        <f>SUM($N$8:N285)</f>
        <v>850000.00000000303</v>
      </c>
      <c r="V285" s="23">
        <f>SUM($M$8:M285)</f>
        <v>323726.04166666517</v>
      </c>
    </row>
    <row r="286" spans="2:22">
      <c r="B286" s="29"/>
      <c r="C286" s="28"/>
      <c r="E286" s="9">
        <f t="shared" si="53"/>
        <v>52505</v>
      </c>
      <c r="F286" s="31">
        <f t="shared" si="47"/>
        <v>5.0500000000000007</v>
      </c>
      <c r="G286" s="32">
        <f t="shared" si="48"/>
        <v>4.2083333333333339E-3</v>
      </c>
      <c r="H286" s="11">
        <f t="shared" si="49"/>
        <v>0</v>
      </c>
      <c r="I286" s="11">
        <f t="shared" si="50"/>
        <v>0</v>
      </c>
      <c r="J286" s="11">
        <f t="shared" si="54"/>
        <v>0</v>
      </c>
      <c r="K286" s="11">
        <f t="shared" si="55"/>
        <v>0</v>
      </c>
      <c r="L286" s="19">
        <f t="shared" si="51"/>
        <v>0</v>
      </c>
      <c r="M286" s="19">
        <f t="shared" si="52"/>
        <v>0</v>
      </c>
      <c r="N286" s="19">
        <f t="shared" si="56"/>
        <v>0</v>
      </c>
      <c r="O286" s="19">
        <f t="shared" si="57"/>
        <v>0</v>
      </c>
      <c r="Q286" s="23">
        <f>SUM($H$8:H286)</f>
        <v>1213903.0358609888</v>
      </c>
      <c r="R286" s="23">
        <f>SUM($J$8:J286)</f>
        <v>849999.99999998137</v>
      </c>
      <c r="S286" s="23">
        <f>SUM($I$8:I286)</f>
        <v>363903.03586100729</v>
      </c>
      <c r="T286" s="23">
        <f>SUM($L$8:L286)</f>
        <v>1173726.0416666653</v>
      </c>
      <c r="U286" s="23">
        <f>SUM($N$8:N286)</f>
        <v>850000.00000000303</v>
      </c>
      <c r="V286" s="23">
        <f>SUM($M$8:M286)</f>
        <v>323726.04166666517</v>
      </c>
    </row>
    <row r="287" spans="2:22">
      <c r="B287" s="29"/>
      <c r="C287" s="28"/>
      <c r="E287" s="9">
        <f t="shared" si="53"/>
        <v>52536</v>
      </c>
      <c r="F287" s="31">
        <f t="shared" si="47"/>
        <v>5.0500000000000007</v>
      </c>
      <c r="G287" s="32">
        <f t="shared" si="48"/>
        <v>4.2083333333333339E-3</v>
      </c>
      <c r="H287" s="11">
        <f t="shared" si="49"/>
        <v>0</v>
      </c>
      <c r="I287" s="11">
        <f t="shared" si="50"/>
        <v>0</v>
      </c>
      <c r="J287" s="11">
        <f t="shared" si="54"/>
        <v>0</v>
      </c>
      <c r="K287" s="11">
        <f t="shared" si="55"/>
        <v>0</v>
      </c>
      <c r="L287" s="19">
        <f t="shared" si="51"/>
        <v>0</v>
      </c>
      <c r="M287" s="19">
        <f t="shared" si="52"/>
        <v>0</v>
      </c>
      <c r="N287" s="19">
        <f t="shared" si="56"/>
        <v>0</v>
      </c>
      <c r="O287" s="19">
        <f t="shared" si="57"/>
        <v>0</v>
      </c>
      <c r="Q287" s="23">
        <f>SUM($H$8:H287)</f>
        <v>1213903.0358609888</v>
      </c>
      <c r="R287" s="23">
        <f>SUM($J$8:J287)</f>
        <v>849999.99999998137</v>
      </c>
      <c r="S287" s="23">
        <f>SUM($I$8:I287)</f>
        <v>363903.03586100729</v>
      </c>
      <c r="T287" s="23">
        <f>SUM($L$8:L287)</f>
        <v>1173726.0416666653</v>
      </c>
      <c r="U287" s="23">
        <f>SUM($N$8:N287)</f>
        <v>850000.00000000303</v>
      </c>
      <c r="V287" s="23">
        <f>SUM($M$8:M287)</f>
        <v>323726.04166666517</v>
      </c>
    </row>
    <row r="288" spans="2:22">
      <c r="B288" s="29"/>
      <c r="C288" s="28"/>
      <c r="E288" s="9">
        <f t="shared" si="53"/>
        <v>52566</v>
      </c>
      <c r="F288" s="31">
        <f t="shared" si="47"/>
        <v>5.0500000000000007</v>
      </c>
      <c r="G288" s="32">
        <f t="shared" si="48"/>
        <v>4.2083333333333339E-3</v>
      </c>
      <c r="H288" s="11">
        <f t="shared" si="49"/>
        <v>0</v>
      </c>
      <c r="I288" s="11">
        <f t="shared" si="50"/>
        <v>0</v>
      </c>
      <c r="J288" s="11">
        <f t="shared" si="54"/>
        <v>0</v>
      </c>
      <c r="K288" s="11">
        <f t="shared" si="55"/>
        <v>0</v>
      </c>
      <c r="L288" s="19">
        <f t="shared" si="51"/>
        <v>0</v>
      </c>
      <c r="M288" s="19">
        <f t="shared" si="52"/>
        <v>0</v>
      </c>
      <c r="N288" s="19">
        <f t="shared" si="56"/>
        <v>0</v>
      </c>
      <c r="O288" s="19">
        <f t="shared" si="57"/>
        <v>0</v>
      </c>
      <c r="Q288" s="23">
        <f>SUM($H$8:H288)</f>
        <v>1213903.0358609888</v>
      </c>
      <c r="R288" s="23">
        <f>SUM($J$8:J288)</f>
        <v>849999.99999998137</v>
      </c>
      <c r="S288" s="23">
        <f>SUM($I$8:I288)</f>
        <v>363903.03586100729</v>
      </c>
      <c r="T288" s="23">
        <f>SUM($L$8:L288)</f>
        <v>1173726.0416666653</v>
      </c>
      <c r="U288" s="23">
        <f>SUM($N$8:N288)</f>
        <v>850000.00000000303</v>
      </c>
      <c r="V288" s="23">
        <f>SUM($M$8:M288)</f>
        <v>323726.04166666517</v>
      </c>
    </row>
    <row r="289" spans="2:22">
      <c r="B289" s="29"/>
      <c r="C289" s="28"/>
      <c r="E289" s="9">
        <f t="shared" si="53"/>
        <v>52597</v>
      </c>
      <c r="F289" s="31">
        <f t="shared" si="47"/>
        <v>5.0500000000000007</v>
      </c>
      <c r="G289" s="32">
        <f t="shared" si="48"/>
        <v>4.2083333333333339E-3</v>
      </c>
      <c r="H289" s="11">
        <f t="shared" si="49"/>
        <v>0</v>
      </c>
      <c r="I289" s="11">
        <f t="shared" si="50"/>
        <v>0</v>
      </c>
      <c r="J289" s="11">
        <f t="shared" si="54"/>
        <v>0</v>
      </c>
      <c r="K289" s="11">
        <f t="shared" si="55"/>
        <v>0</v>
      </c>
      <c r="L289" s="19">
        <f t="shared" si="51"/>
        <v>0</v>
      </c>
      <c r="M289" s="19">
        <f t="shared" si="52"/>
        <v>0</v>
      </c>
      <c r="N289" s="19">
        <f t="shared" si="56"/>
        <v>0</v>
      </c>
      <c r="O289" s="19">
        <f t="shared" si="57"/>
        <v>0</v>
      </c>
      <c r="Q289" s="23">
        <f>SUM($H$8:H289)</f>
        <v>1213903.0358609888</v>
      </c>
      <c r="R289" s="23">
        <f>SUM($J$8:J289)</f>
        <v>849999.99999998137</v>
      </c>
      <c r="S289" s="23">
        <f>SUM($I$8:I289)</f>
        <v>363903.03586100729</v>
      </c>
      <c r="T289" s="23">
        <f>SUM($L$8:L289)</f>
        <v>1173726.0416666653</v>
      </c>
      <c r="U289" s="23">
        <f>SUM($N$8:N289)</f>
        <v>850000.00000000303</v>
      </c>
      <c r="V289" s="23">
        <f>SUM($M$8:M289)</f>
        <v>323726.04166666517</v>
      </c>
    </row>
    <row r="290" spans="2:22">
      <c r="B290" s="29"/>
      <c r="C290" s="28"/>
      <c r="E290" s="9">
        <f t="shared" si="53"/>
        <v>52628</v>
      </c>
      <c r="F290" s="31">
        <f t="shared" si="47"/>
        <v>5.0500000000000007</v>
      </c>
      <c r="G290" s="32">
        <f t="shared" si="48"/>
        <v>4.2083333333333339E-3</v>
      </c>
      <c r="H290" s="11">
        <f t="shared" si="49"/>
        <v>0</v>
      </c>
      <c r="I290" s="11">
        <f t="shared" si="50"/>
        <v>0</v>
      </c>
      <c r="J290" s="11">
        <f t="shared" si="54"/>
        <v>0</v>
      </c>
      <c r="K290" s="11">
        <f t="shared" si="55"/>
        <v>0</v>
      </c>
      <c r="L290" s="19">
        <f t="shared" si="51"/>
        <v>0</v>
      </c>
      <c r="M290" s="19">
        <f t="shared" si="52"/>
        <v>0</v>
      </c>
      <c r="N290" s="19">
        <f t="shared" si="56"/>
        <v>0</v>
      </c>
      <c r="O290" s="19">
        <f t="shared" si="57"/>
        <v>0</v>
      </c>
      <c r="Q290" s="23">
        <f>SUM($H$8:H290)</f>
        <v>1213903.0358609888</v>
      </c>
      <c r="R290" s="23">
        <f>SUM($J$8:J290)</f>
        <v>849999.99999998137</v>
      </c>
      <c r="S290" s="23">
        <f>SUM($I$8:I290)</f>
        <v>363903.03586100729</v>
      </c>
      <c r="T290" s="23">
        <f>SUM($L$8:L290)</f>
        <v>1173726.0416666653</v>
      </c>
      <c r="U290" s="23">
        <f>SUM($N$8:N290)</f>
        <v>850000.00000000303</v>
      </c>
      <c r="V290" s="23">
        <f>SUM($M$8:M290)</f>
        <v>323726.04166666517</v>
      </c>
    </row>
    <row r="291" spans="2:22">
      <c r="B291" s="29"/>
      <c r="C291" s="28"/>
      <c r="E291" s="9">
        <f t="shared" si="53"/>
        <v>52657</v>
      </c>
      <c r="F291" s="31">
        <f t="shared" si="47"/>
        <v>5.0500000000000007</v>
      </c>
      <c r="G291" s="32">
        <f t="shared" si="48"/>
        <v>4.2083333333333339E-3</v>
      </c>
      <c r="H291" s="11">
        <f t="shared" si="49"/>
        <v>0</v>
      </c>
      <c r="I291" s="11">
        <f t="shared" si="50"/>
        <v>0</v>
      </c>
      <c r="J291" s="11">
        <f t="shared" si="54"/>
        <v>0</v>
      </c>
      <c r="K291" s="11">
        <f t="shared" si="55"/>
        <v>0</v>
      </c>
      <c r="L291" s="19">
        <f t="shared" si="51"/>
        <v>0</v>
      </c>
      <c r="M291" s="19">
        <f t="shared" si="52"/>
        <v>0</v>
      </c>
      <c r="N291" s="19">
        <f t="shared" si="56"/>
        <v>0</v>
      </c>
      <c r="O291" s="19">
        <f t="shared" si="57"/>
        <v>0</v>
      </c>
      <c r="Q291" s="23">
        <f>SUM($H$8:H291)</f>
        <v>1213903.0358609888</v>
      </c>
      <c r="R291" s="23">
        <f>SUM($J$8:J291)</f>
        <v>849999.99999998137</v>
      </c>
      <c r="S291" s="23">
        <f>SUM($I$8:I291)</f>
        <v>363903.03586100729</v>
      </c>
      <c r="T291" s="23">
        <f>SUM($L$8:L291)</f>
        <v>1173726.0416666653</v>
      </c>
      <c r="U291" s="23">
        <f>SUM($N$8:N291)</f>
        <v>850000.00000000303</v>
      </c>
      <c r="V291" s="23">
        <f>SUM($M$8:M291)</f>
        <v>323726.04166666517</v>
      </c>
    </row>
    <row r="292" spans="2:22">
      <c r="B292" s="29"/>
      <c r="C292" s="28"/>
      <c r="E292" s="9">
        <f t="shared" si="53"/>
        <v>52688</v>
      </c>
      <c r="F292" s="31">
        <f t="shared" si="47"/>
        <v>5.0500000000000007</v>
      </c>
      <c r="G292" s="32">
        <f t="shared" si="48"/>
        <v>4.2083333333333339E-3</v>
      </c>
      <c r="H292" s="11">
        <f t="shared" si="49"/>
        <v>0</v>
      </c>
      <c r="I292" s="11">
        <f t="shared" si="50"/>
        <v>0</v>
      </c>
      <c r="J292" s="11">
        <f t="shared" si="54"/>
        <v>0</v>
      </c>
      <c r="K292" s="11">
        <f t="shared" si="55"/>
        <v>0</v>
      </c>
      <c r="L292" s="19">
        <f t="shared" si="51"/>
        <v>0</v>
      </c>
      <c r="M292" s="19">
        <f t="shared" si="52"/>
        <v>0</v>
      </c>
      <c r="N292" s="19">
        <f t="shared" si="56"/>
        <v>0</v>
      </c>
      <c r="O292" s="19">
        <f t="shared" si="57"/>
        <v>0</v>
      </c>
      <c r="Q292" s="23">
        <f>SUM($H$8:H292)</f>
        <v>1213903.0358609888</v>
      </c>
      <c r="R292" s="23">
        <f>SUM($J$8:J292)</f>
        <v>849999.99999998137</v>
      </c>
      <c r="S292" s="23">
        <f>SUM($I$8:I292)</f>
        <v>363903.03586100729</v>
      </c>
      <c r="T292" s="23">
        <f>SUM($L$8:L292)</f>
        <v>1173726.0416666653</v>
      </c>
      <c r="U292" s="23">
        <f>SUM($N$8:N292)</f>
        <v>850000.00000000303</v>
      </c>
      <c r="V292" s="23">
        <f>SUM($M$8:M292)</f>
        <v>323726.04166666517</v>
      </c>
    </row>
    <row r="293" spans="2:22">
      <c r="B293" s="29"/>
      <c r="C293" s="28"/>
      <c r="E293" s="9">
        <f t="shared" si="53"/>
        <v>52718</v>
      </c>
      <c r="F293" s="31">
        <f t="shared" si="47"/>
        <v>5.0500000000000007</v>
      </c>
      <c r="G293" s="32">
        <f t="shared" si="48"/>
        <v>4.2083333333333339E-3</v>
      </c>
      <c r="H293" s="11">
        <f t="shared" si="49"/>
        <v>0</v>
      </c>
      <c r="I293" s="11">
        <f t="shared" si="50"/>
        <v>0</v>
      </c>
      <c r="J293" s="11">
        <f t="shared" si="54"/>
        <v>0</v>
      </c>
      <c r="K293" s="11">
        <f t="shared" si="55"/>
        <v>0</v>
      </c>
      <c r="L293" s="19">
        <f t="shared" si="51"/>
        <v>0</v>
      </c>
      <c r="M293" s="19">
        <f t="shared" si="52"/>
        <v>0</v>
      </c>
      <c r="N293" s="19">
        <f t="shared" si="56"/>
        <v>0</v>
      </c>
      <c r="O293" s="19">
        <f t="shared" si="57"/>
        <v>0</v>
      </c>
      <c r="Q293" s="23">
        <f>SUM($H$8:H293)</f>
        <v>1213903.0358609888</v>
      </c>
      <c r="R293" s="23">
        <f>SUM($J$8:J293)</f>
        <v>849999.99999998137</v>
      </c>
      <c r="S293" s="23">
        <f>SUM($I$8:I293)</f>
        <v>363903.03586100729</v>
      </c>
      <c r="T293" s="23">
        <f>SUM($L$8:L293)</f>
        <v>1173726.0416666653</v>
      </c>
      <c r="U293" s="23">
        <f>SUM($N$8:N293)</f>
        <v>850000.00000000303</v>
      </c>
      <c r="V293" s="23">
        <f>SUM($M$8:M293)</f>
        <v>323726.04166666517</v>
      </c>
    </row>
    <row r="294" spans="2:22">
      <c r="B294" s="29"/>
      <c r="C294" s="28"/>
      <c r="E294" s="9">
        <f t="shared" si="53"/>
        <v>52749</v>
      </c>
      <c r="F294" s="31">
        <f t="shared" si="47"/>
        <v>5.0500000000000007</v>
      </c>
      <c r="G294" s="32">
        <f t="shared" si="48"/>
        <v>4.2083333333333339E-3</v>
      </c>
      <c r="H294" s="11">
        <f t="shared" si="49"/>
        <v>0</v>
      </c>
      <c r="I294" s="11">
        <f t="shared" si="50"/>
        <v>0</v>
      </c>
      <c r="J294" s="11">
        <f t="shared" si="54"/>
        <v>0</v>
      </c>
      <c r="K294" s="11">
        <f t="shared" si="55"/>
        <v>0</v>
      </c>
      <c r="L294" s="19">
        <f t="shared" si="51"/>
        <v>0</v>
      </c>
      <c r="M294" s="19">
        <f t="shared" si="52"/>
        <v>0</v>
      </c>
      <c r="N294" s="19">
        <f t="shared" si="56"/>
        <v>0</v>
      </c>
      <c r="O294" s="19">
        <f t="shared" si="57"/>
        <v>0</v>
      </c>
      <c r="Q294" s="23">
        <f>SUM($H$8:H294)</f>
        <v>1213903.0358609888</v>
      </c>
      <c r="R294" s="23">
        <f>SUM($J$8:J294)</f>
        <v>849999.99999998137</v>
      </c>
      <c r="S294" s="23">
        <f>SUM($I$8:I294)</f>
        <v>363903.03586100729</v>
      </c>
      <c r="T294" s="23">
        <f>SUM($L$8:L294)</f>
        <v>1173726.0416666653</v>
      </c>
      <c r="U294" s="23">
        <f>SUM($N$8:N294)</f>
        <v>850000.00000000303</v>
      </c>
      <c r="V294" s="23">
        <f>SUM($M$8:M294)</f>
        <v>323726.04166666517</v>
      </c>
    </row>
    <row r="295" spans="2:22">
      <c r="B295" s="29"/>
      <c r="C295" s="28"/>
      <c r="E295" s="9">
        <f t="shared" si="53"/>
        <v>52779</v>
      </c>
      <c r="F295" s="31">
        <f t="shared" si="47"/>
        <v>5.0500000000000007</v>
      </c>
      <c r="G295" s="32">
        <f t="shared" si="48"/>
        <v>4.2083333333333339E-3</v>
      </c>
      <c r="H295" s="11">
        <f t="shared" si="49"/>
        <v>0</v>
      </c>
      <c r="I295" s="11">
        <f t="shared" si="50"/>
        <v>0</v>
      </c>
      <c r="J295" s="11">
        <f t="shared" si="54"/>
        <v>0</v>
      </c>
      <c r="K295" s="11">
        <f t="shared" si="55"/>
        <v>0</v>
      </c>
      <c r="L295" s="19">
        <f t="shared" si="51"/>
        <v>0</v>
      </c>
      <c r="M295" s="19">
        <f t="shared" si="52"/>
        <v>0</v>
      </c>
      <c r="N295" s="19">
        <f t="shared" si="56"/>
        <v>0</v>
      </c>
      <c r="O295" s="19">
        <f t="shared" si="57"/>
        <v>0</v>
      </c>
      <c r="Q295" s="23">
        <f>SUM($H$8:H295)</f>
        <v>1213903.0358609888</v>
      </c>
      <c r="R295" s="23">
        <f>SUM($J$8:J295)</f>
        <v>849999.99999998137</v>
      </c>
      <c r="S295" s="23">
        <f>SUM($I$8:I295)</f>
        <v>363903.03586100729</v>
      </c>
      <c r="T295" s="23">
        <f>SUM($L$8:L295)</f>
        <v>1173726.0416666653</v>
      </c>
      <c r="U295" s="23">
        <f>SUM($N$8:N295)</f>
        <v>850000.00000000303</v>
      </c>
      <c r="V295" s="23">
        <f>SUM($M$8:M295)</f>
        <v>323726.04166666517</v>
      </c>
    </row>
    <row r="296" spans="2:22">
      <c r="B296" s="29"/>
      <c r="C296" s="28"/>
      <c r="E296" s="9">
        <f t="shared" si="53"/>
        <v>52810</v>
      </c>
      <c r="F296" s="31">
        <f t="shared" si="47"/>
        <v>5.0500000000000007</v>
      </c>
      <c r="G296" s="32">
        <f t="shared" si="48"/>
        <v>4.2083333333333339E-3</v>
      </c>
      <c r="H296" s="11">
        <f t="shared" si="49"/>
        <v>0</v>
      </c>
      <c r="I296" s="11">
        <f t="shared" si="50"/>
        <v>0</v>
      </c>
      <c r="J296" s="11">
        <f t="shared" si="54"/>
        <v>0</v>
      </c>
      <c r="K296" s="11">
        <f t="shared" si="55"/>
        <v>0</v>
      </c>
      <c r="L296" s="19">
        <f t="shared" si="51"/>
        <v>0</v>
      </c>
      <c r="M296" s="19">
        <f t="shared" si="52"/>
        <v>0</v>
      </c>
      <c r="N296" s="19">
        <f t="shared" si="56"/>
        <v>0</v>
      </c>
      <c r="O296" s="19">
        <f t="shared" si="57"/>
        <v>0</v>
      </c>
      <c r="Q296" s="23">
        <f>SUM($H$8:H296)</f>
        <v>1213903.0358609888</v>
      </c>
      <c r="R296" s="23">
        <f>SUM($J$8:J296)</f>
        <v>849999.99999998137</v>
      </c>
      <c r="S296" s="23">
        <f>SUM($I$8:I296)</f>
        <v>363903.03586100729</v>
      </c>
      <c r="T296" s="23">
        <f>SUM($L$8:L296)</f>
        <v>1173726.0416666653</v>
      </c>
      <c r="U296" s="23">
        <f>SUM($N$8:N296)</f>
        <v>850000.00000000303</v>
      </c>
      <c r="V296" s="23">
        <f>SUM($M$8:M296)</f>
        <v>323726.04166666517</v>
      </c>
    </row>
    <row r="297" spans="2:22">
      <c r="B297" s="29"/>
      <c r="C297" s="28"/>
      <c r="E297" s="9">
        <f t="shared" si="53"/>
        <v>52841</v>
      </c>
      <c r="F297" s="31">
        <f t="shared" si="47"/>
        <v>5.0500000000000007</v>
      </c>
      <c r="G297" s="32">
        <f t="shared" si="48"/>
        <v>4.2083333333333339E-3</v>
      </c>
      <c r="H297" s="11">
        <f t="shared" si="49"/>
        <v>0</v>
      </c>
      <c r="I297" s="11">
        <f t="shared" si="50"/>
        <v>0</v>
      </c>
      <c r="J297" s="11">
        <f t="shared" si="54"/>
        <v>0</v>
      </c>
      <c r="K297" s="11">
        <f t="shared" si="55"/>
        <v>0</v>
      </c>
      <c r="L297" s="19">
        <f t="shared" si="51"/>
        <v>0</v>
      </c>
      <c r="M297" s="19">
        <f t="shared" si="52"/>
        <v>0</v>
      </c>
      <c r="N297" s="19">
        <f t="shared" si="56"/>
        <v>0</v>
      </c>
      <c r="O297" s="19">
        <f t="shared" si="57"/>
        <v>0</v>
      </c>
      <c r="Q297" s="23">
        <f>SUM($H$8:H297)</f>
        <v>1213903.0358609888</v>
      </c>
      <c r="R297" s="23">
        <f>SUM($J$8:J297)</f>
        <v>849999.99999998137</v>
      </c>
      <c r="S297" s="23">
        <f>SUM($I$8:I297)</f>
        <v>363903.03586100729</v>
      </c>
      <c r="T297" s="23">
        <f>SUM($L$8:L297)</f>
        <v>1173726.0416666653</v>
      </c>
      <c r="U297" s="23">
        <f>SUM($N$8:N297)</f>
        <v>850000.00000000303</v>
      </c>
      <c r="V297" s="23">
        <f>SUM($M$8:M297)</f>
        <v>323726.04166666517</v>
      </c>
    </row>
    <row r="298" spans="2:22">
      <c r="B298" s="29"/>
      <c r="C298" s="28"/>
      <c r="E298" s="9">
        <f t="shared" si="53"/>
        <v>52871</v>
      </c>
      <c r="F298" s="31">
        <f t="shared" si="47"/>
        <v>5.0500000000000007</v>
      </c>
      <c r="G298" s="32">
        <f t="shared" si="48"/>
        <v>4.2083333333333339E-3</v>
      </c>
      <c r="H298" s="11">
        <f t="shared" si="49"/>
        <v>0</v>
      </c>
      <c r="I298" s="11">
        <f t="shared" si="50"/>
        <v>0</v>
      </c>
      <c r="J298" s="11">
        <f t="shared" si="54"/>
        <v>0</v>
      </c>
      <c r="K298" s="11">
        <f t="shared" si="55"/>
        <v>0</v>
      </c>
      <c r="L298" s="19">
        <f t="shared" si="51"/>
        <v>0</v>
      </c>
      <c r="M298" s="19">
        <f t="shared" si="52"/>
        <v>0</v>
      </c>
      <c r="N298" s="19">
        <f t="shared" si="56"/>
        <v>0</v>
      </c>
      <c r="O298" s="19">
        <f t="shared" si="57"/>
        <v>0</v>
      </c>
      <c r="Q298" s="23">
        <f>SUM($H$8:H298)</f>
        <v>1213903.0358609888</v>
      </c>
      <c r="R298" s="23">
        <f>SUM($J$8:J298)</f>
        <v>849999.99999998137</v>
      </c>
      <c r="S298" s="23">
        <f>SUM($I$8:I298)</f>
        <v>363903.03586100729</v>
      </c>
      <c r="T298" s="23">
        <f>SUM($L$8:L298)</f>
        <v>1173726.0416666653</v>
      </c>
      <c r="U298" s="23">
        <f>SUM($N$8:N298)</f>
        <v>850000.00000000303</v>
      </c>
      <c r="V298" s="23">
        <f>SUM($M$8:M298)</f>
        <v>323726.04166666517</v>
      </c>
    </row>
    <row r="299" spans="2:22">
      <c r="B299" s="29"/>
      <c r="C299" s="28"/>
      <c r="E299" s="9">
        <f t="shared" si="53"/>
        <v>52902</v>
      </c>
      <c r="F299" s="31">
        <f t="shared" si="47"/>
        <v>5.0500000000000007</v>
      </c>
      <c r="G299" s="32">
        <f t="shared" si="48"/>
        <v>4.2083333333333339E-3</v>
      </c>
      <c r="H299" s="11">
        <f t="shared" si="49"/>
        <v>0</v>
      </c>
      <c r="I299" s="11">
        <f t="shared" si="50"/>
        <v>0</v>
      </c>
      <c r="J299" s="11">
        <f t="shared" si="54"/>
        <v>0</v>
      </c>
      <c r="K299" s="11">
        <f t="shared" si="55"/>
        <v>0</v>
      </c>
      <c r="L299" s="19">
        <f t="shared" si="51"/>
        <v>0</v>
      </c>
      <c r="M299" s="19">
        <f t="shared" si="52"/>
        <v>0</v>
      </c>
      <c r="N299" s="19">
        <f t="shared" si="56"/>
        <v>0</v>
      </c>
      <c r="O299" s="19">
        <f t="shared" si="57"/>
        <v>0</v>
      </c>
      <c r="Q299" s="23">
        <f>SUM($H$8:H299)</f>
        <v>1213903.0358609888</v>
      </c>
      <c r="R299" s="23">
        <f>SUM($J$8:J299)</f>
        <v>849999.99999998137</v>
      </c>
      <c r="S299" s="23">
        <f>SUM($I$8:I299)</f>
        <v>363903.03586100729</v>
      </c>
      <c r="T299" s="23">
        <f>SUM($L$8:L299)</f>
        <v>1173726.0416666653</v>
      </c>
      <c r="U299" s="23">
        <f>SUM($N$8:N299)</f>
        <v>850000.00000000303</v>
      </c>
      <c r="V299" s="23">
        <f>SUM($M$8:M299)</f>
        <v>323726.04166666517</v>
      </c>
    </row>
    <row r="300" spans="2:22">
      <c r="B300" s="29"/>
      <c r="C300" s="28"/>
      <c r="E300" s="9">
        <f t="shared" si="53"/>
        <v>52932</v>
      </c>
      <c r="F300" s="31">
        <f t="shared" si="47"/>
        <v>5.0500000000000007</v>
      </c>
      <c r="G300" s="32">
        <f t="shared" si="48"/>
        <v>4.2083333333333339E-3</v>
      </c>
      <c r="H300" s="11">
        <f t="shared" si="49"/>
        <v>0</v>
      </c>
      <c r="I300" s="11">
        <f t="shared" si="50"/>
        <v>0</v>
      </c>
      <c r="J300" s="11">
        <f t="shared" si="54"/>
        <v>0</v>
      </c>
      <c r="K300" s="11">
        <f t="shared" si="55"/>
        <v>0</v>
      </c>
      <c r="L300" s="19">
        <f t="shared" si="51"/>
        <v>0</v>
      </c>
      <c r="M300" s="19">
        <f t="shared" si="52"/>
        <v>0</v>
      </c>
      <c r="N300" s="19">
        <f t="shared" si="56"/>
        <v>0</v>
      </c>
      <c r="O300" s="19">
        <f t="shared" si="57"/>
        <v>0</v>
      </c>
      <c r="Q300" s="23">
        <f>SUM($H$8:H300)</f>
        <v>1213903.0358609888</v>
      </c>
      <c r="R300" s="23">
        <f>SUM($J$8:J300)</f>
        <v>849999.99999998137</v>
      </c>
      <c r="S300" s="23">
        <f>SUM($I$8:I300)</f>
        <v>363903.03586100729</v>
      </c>
      <c r="T300" s="23">
        <f>SUM($L$8:L300)</f>
        <v>1173726.0416666653</v>
      </c>
      <c r="U300" s="23">
        <f>SUM($N$8:N300)</f>
        <v>850000.00000000303</v>
      </c>
      <c r="V300" s="23">
        <f>SUM($M$8:M300)</f>
        <v>323726.04166666517</v>
      </c>
    </row>
    <row r="301" spans="2:22">
      <c r="B301" s="29"/>
      <c r="C301" s="28"/>
      <c r="E301" s="9">
        <f t="shared" si="53"/>
        <v>52963</v>
      </c>
      <c r="F301" s="31">
        <f t="shared" si="47"/>
        <v>5.0500000000000007</v>
      </c>
      <c r="G301" s="32">
        <f t="shared" si="48"/>
        <v>4.2083333333333339E-3</v>
      </c>
      <c r="H301" s="11">
        <f t="shared" si="49"/>
        <v>0</v>
      </c>
      <c r="I301" s="11">
        <f t="shared" si="50"/>
        <v>0</v>
      </c>
      <c r="J301" s="11">
        <f t="shared" si="54"/>
        <v>0</v>
      </c>
      <c r="K301" s="11">
        <f t="shared" si="55"/>
        <v>0</v>
      </c>
      <c r="L301" s="19">
        <f t="shared" si="51"/>
        <v>0</v>
      </c>
      <c r="M301" s="19">
        <f t="shared" si="52"/>
        <v>0</v>
      </c>
      <c r="N301" s="19">
        <f t="shared" si="56"/>
        <v>0</v>
      </c>
      <c r="O301" s="19">
        <f t="shared" si="57"/>
        <v>0</v>
      </c>
      <c r="Q301" s="23">
        <f>SUM($H$8:H301)</f>
        <v>1213903.0358609888</v>
      </c>
      <c r="R301" s="23">
        <f>SUM($J$8:J301)</f>
        <v>849999.99999998137</v>
      </c>
      <c r="S301" s="23">
        <f>SUM($I$8:I301)</f>
        <v>363903.03586100729</v>
      </c>
      <c r="T301" s="23">
        <f>SUM($L$8:L301)</f>
        <v>1173726.0416666653</v>
      </c>
      <c r="U301" s="23">
        <f>SUM($N$8:N301)</f>
        <v>850000.00000000303</v>
      </c>
      <c r="V301" s="23">
        <f>SUM($M$8:M301)</f>
        <v>323726.04166666517</v>
      </c>
    </row>
    <row r="302" spans="2:22">
      <c r="B302" s="29"/>
      <c r="C302" s="28"/>
      <c r="E302" s="9">
        <f t="shared" si="53"/>
        <v>52994</v>
      </c>
      <c r="F302" s="31">
        <f t="shared" si="47"/>
        <v>5.0500000000000007</v>
      </c>
      <c r="G302" s="32">
        <f t="shared" si="48"/>
        <v>4.2083333333333339E-3</v>
      </c>
      <c r="H302" s="11">
        <f t="shared" si="49"/>
        <v>0</v>
      </c>
      <c r="I302" s="11">
        <f t="shared" si="50"/>
        <v>0</v>
      </c>
      <c r="J302" s="11">
        <f t="shared" si="54"/>
        <v>0</v>
      </c>
      <c r="K302" s="11">
        <f t="shared" si="55"/>
        <v>0</v>
      </c>
      <c r="L302" s="19">
        <f t="shared" si="51"/>
        <v>0</v>
      </c>
      <c r="M302" s="19">
        <f t="shared" si="52"/>
        <v>0</v>
      </c>
      <c r="N302" s="19">
        <f t="shared" si="56"/>
        <v>0</v>
      </c>
      <c r="O302" s="19">
        <f t="shared" si="57"/>
        <v>0</v>
      </c>
      <c r="Q302" s="23">
        <f>SUM($H$8:H302)</f>
        <v>1213903.0358609888</v>
      </c>
      <c r="R302" s="23">
        <f>SUM($J$8:J302)</f>
        <v>849999.99999998137</v>
      </c>
      <c r="S302" s="23">
        <f>SUM($I$8:I302)</f>
        <v>363903.03586100729</v>
      </c>
      <c r="T302" s="23">
        <f>SUM($L$8:L302)</f>
        <v>1173726.0416666653</v>
      </c>
      <c r="U302" s="23">
        <f>SUM($N$8:N302)</f>
        <v>850000.00000000303</v>
      </c>
      <c r="V302" s="23">
        <f>SUM($M$8:M302)</f>
        <v>323726.04166666517</v>
      </c>
    </row>
    <row r="303" spans="2:22">
      <c r="B303" s="29"/>
      <c r="C303" s="28"/>
      <c r="E303" s="9">
        <f t="shared" si="53"/>
        <v>53022</v>
      </c>
      <c r="F303" s="31">
        <f t="shared" si="47"/>
        <v>5.0500000000000007</v>
      </c>
      <c r="G303" s="32">
        <f t="shared" si="48"/>
        <v>4.2083333333333339E-3</v>
      </c>
      <c r="H303" s="11">
        <f t="shared" si="49"/>
        <v>0</v>
      </c>
      <c r="I303" s="11">
        <f t="shared" si="50"/>
        <v>0</v>
      </c>
      <c r="J303" s="11">
        <f t="shared" si="54"/>
        <v>0</v>
      </c>
      <c r="K303" s="11">
        <f t="shared" si="55"/>
        <v>0</v>
      </c>
      <c r="L303" s="19">
        <f t="shared" si="51"/>
        <v>0</v>
      </c>
      <c r="M303" s="19">
        <f t="shared" si="52"/>
        <v>0</v>
      </c>
      <c r="N303" s="19">
        <f t="shared" si="56"/>
        <v>0</v>
      </c>
      <c r="O303" s="19">
        <f t="shared" si="57"/>
        <v>0</v>
      </c>
      <c r="Q303" s="23">
        <f>SUM($H$8:H303)</f>
        <v>1213903.0358609888</v>
      </c>
      <c r="R303" s="23">
        <f>SUM($J$8:J303)</f>
        <v>849999.99999998137</v>
      </c>
      <c r="S303" s="23">
        <f>SUM($I$8:I303)</f>
        <v>363903.03586100729</v>
      </c>
      <c r="T303" s="23">
        <f>SUM($L$8:L303)</f>
        <v>1173726.0416666653</v>
      </c>
      <c r="U303" s="23">
        <f>SUM($N$8:N303)</f>
        <v>850000.00000000303</v>
      </c>
      <c r="V303" s="23">
        <f>SUM($M$8:M303)</f>
        <v>323726.04166666517</v>
      </c>
    </row>
    <row r="304" spans="2:22">
      <c r="B304" s="29"/>
      <c r="C304" s="28"/>
      <c r="E304" s="9">
        <f t="shared" si="53"/>
        <v>53053</v>
      </c>
      <c r="F304" s="31">
        <f t="shared" si="47"/>
        <v>5.0500000000000007</v>
      </c>
      <c r="G304" s="32">
        <f t="shared" si="48"/>
        <v>4.2083333333333339E-3</v>
      </c>
      <c r="H304" s="11">
        <f t="shared" si="49"/>
        <v>0</v>
      </c>
      <c r="I304" s="11">
        <f t="shared" si="50"/>
        <v>0</v>
      </c>
      <c r="J304" s="11">
        <f t="shared" si="54"/>
        <v>0</v>
      </c>
      <c r="K304" s="11">
        <f t="shared" si="55"/>
        <v>0</v>
      </c>
      <c r="L304" s="19">
        <f t="shared" si="51"/>
        <v>0</v>
      </c>
      <c r="M304" s="19">
        <f t="shared" si="52"/>
        <v>0</v>
      </c>
      <c r="N304" s="19">
        <f t="shared" si="56"/>
        <v>0</v>
      </c>
      <c r="O304" s="19">
        <f t="shared" si="57"/>
        <v>0</v>
      </c>
      <c r="Q304" s="23">
        <f>SUM($H$8:H304)</f>
        <v>1213903.0358609888</v>
      </c>
      <c r="R304" s="23">
        <f>SUM($J$8:J304)</f>
        <v>849999.99999998137</v>
      </c>
      <c r="S304" s="23">
        <f>SUM($I$8:I304)</f>
        <v>363903.03586100729</v>
      </c>
      <c r="T304" s="23">
        <f>SUM($L$8:L304)</f>
        <v>1173726.0416666653</v>
      </c>
      <c r="U304" s="23">
        <f>SUM($N$8:N304)</f>
        <v>850000.00000000303</v>
      </c>
      <c r="V304" s="23">
        <f>SUM($M$8:M304)</f>
        <v>323726.04166666517</v>
      </c>
    </row>
    <row r="305" spans="2:22">
      <c r="B305" s="29"/>
      <c r="C305" s="28"/>
      <c r="E305" s="9">
        <f t="shared" si="53"/>
        <v>53083</v>
      </c>
      <c r="F305" s="31">
        <f t="shared" si="47"/>
        <v>5.0500000000000007</v>
      </c>
      <c r="G305" s="32">
        <f t="shared" si="48"/>
        <v>4.2083333333333339E-3</v>
      </c>
      <c r="H305" s="11">
        <f t="shared" si="49"/>
        <v>0</v>
      </c>
      <c r="I305" s="11">
        <f t="shared" si="50"/>
        <v>0</v>
      </c>
      <c r="J305" s="11">
        <f t="shared" si="54"/>
        <v>0</v>
      </c>
      <c r="K305" s="11">
        <f t="shared" si="55"/>
        <v>0</v>
      </c>
      <c r="L305" s="19">
        <f t="shared" si="51"/>
        <v>0</v>
      </c>
      <c r="M305" s="19">
        <f t="shared" si="52"/>
        <v>0</v>
      </c>
      <c r="N305" s="19">
        <f t="shared" si="56"/>
        <v>0</v>
      </c>
      <c r="O305" s="19">
        <f t="shared" si="57"/>
        <v>0</v>
      </c>
      <c r="Q305" s="23">
        <f>SUM($H$8:H305)</f>
        <v>1213903.0358609888</v>
      </c>
      <c r="R305" s="23">
        <f>SUM($J$8:J305)</f>
        <v>849999.99999998137</v>
      </c>
      <c r="S305" s="23">
        <f>SUM($I$8:I305)</f>
        <v>363903.03586100729</v>
      </c>
      <c r="T305" s="23">
        <f>SUM($L$8:L305)</f>
        <v>1173726.0416666653</v>
      </c>
      <c r="U305" s="23">
        <f>SUM($N$8:N305)</f>
        <v>850000.00000000303</v>
      </c>
      <c r="V305" s="23">
        <f>SUM($M$8:M305)</f>
        <v>323726.04166666517</v>
      </c>
    </row>
    <row r="306" spans="2:22">
      <c r="B306" s="29"/>
      <c r="C306" s="28"/>
      <c r="E306" s="9">
        <f t="shared" si="53"/>
        <v>53114</v>
      </c>
      <c r="F306" s="31">
        <f t="shared" si="47"/>
        <v>5.0500000000000007</v>
      </c>
      <c r="G306" s="32">
        <f t="shared" si="48"/>
        <v>4.2083333333333339E-3</v>
      </c>
      <c r="H306" s="11">
        <f t="shared" si="49"/>
        <v>0</v>
      </c>
      <c r="I306" s="11">
        <f t="shared" si="50"/>
        <v>0</v>
      </c>
      <c r="J306" s="11">
        <f t="shared" si="54"/>
        <v>0</v>
      </c>
      <c r="K306" s="11">
        <f t="shared" si="55"/>
        <v>0</v>
      </c>
      <c r="L306" s="19">
        <f t="shared" si="51"/>
        <v>0</v>
      </c>
      <c r="M306" s="19">
        <f t="shared" si="52"/>
        <v>0</v>
      </c>
      <c r="N306" s="19">
        <f t="shared" si="56"/>
        <v>0</v>
      </c>
      <c r="O306" s="19">
        <f t="shared" si="57"/>
        <v>0</v>
      </c>
      <c r="Q306" s="23">
        <f>SUM($H$8:H306)</f>
        <v>1213903.0358609888</v>
      </c>
      <c r="R306" s="23">
        <f>SUM($J$8:J306)</f>
        <v>849999.99999998137</v>
      </c>
      <c r="S306" s="23">
        <f>SUM($I$8:I306)</f>
        <v>363903.03586100729</v>
      </c>
      <c r="T306" s="23">
        <f>SUM($L$8:L306)</f>
        <v>1173726.0416666653</v>
      </c>
      <c r="U306" s="23">
        <f>SUM($N$8:N306)</f>
        <v>850000.00000000303</v>
      </c>
      <c r="V306" s="23">
        <f>SUM($M$8:M306)</f>
        <v>323726.04166666517</v>
      </c>
    </row>
    <row r="307" spans="2:22">
      <c r="B307" s="29"/>
      <c r="C307" s="28"/>
      <c r="E307" s="9">
        <f t="shared" si="53"/>
        <v>53144</v>
      </c>
      <c r="F307" s="31">
        <f t="shared" si="47"/>
        <v>5.0500000000000007</v>
      </c>
      <c r="G307" s="32">
        <f t="shared" si="48"/>
        <v>4.2083333333333339E-3</v>
      </c>
      <c r="H307" s="11">
        <f t="shared" si="49"/>
        <v>0</v>
      </c>
      <c r="I307" s="11">
        <f t="shared" si="50"/>
        <v>0</v>
      </c>
      <c r="J307" s="11">
        <f t="shared" si="54"/>
        <v>0</v>
      </c>
      <c r="K307" s="11">
        <f t="shared" si="55"/>
        <v>0</v>
      </c>
      <c r="L307" s="19">
        <f t="shared" si="51"/>
        <v>0</v>
      </c>
      <c r="M307" s="19">
        <f t="shared" si="52"/>
        <v>0</v>
      </c>
      <c r="N307" s="19">
        <f t="shared" si="56"/>
        <v>0</v>
      </c>
      <c r="O307" s="19">
        <f t="shared" si="57"/>
        <v>0</v>
      </c>
      <c r="Q307" s="23">
        <f>SUM($H$8:H307)</f>
        <v>1213903.0358609888</v>
      </c>
      <c r="R307" s="23">
        <f>SUM($J$8:J307)</f>
        <v>849999.99999998137</v>
      </c>
      <c r="S307" s="23">
        <f>SUM($I$8:I307)</f>
        <v>363903.03586100729</v>
      </c>
      <c r="T307" s="23">
        <f>SUM($L$8:L307)</f>
        <v>1173726.0416666653</v>
      </c>
      <c r="U307" s="23">
        <f>SUM($N$8:N307)</f>
        <v>850000.00000000303</v>
      </c>
      <c r="V307" s="23">
        <f>SUM($M$8:M307)</f>
        <v>323726.04166666517</v>
      </c>
    </row>
    <row r="308" spans="2:22">
      <c r="B308" s="29"/>
      <c r="C308" s="28"/>
      <c r="E308" s="9">
        <f t="shared" si="53"/>
        <v>53175</v>
      </c>
      <c r="F308" s="31">
        <f t="shared" si="47"/>
        <v>5.0500000000000007</v>
      </c>
      <c r="G308" s="32">
        <f t="shared" si="48"/>
        <v>4.2083333333333339E-3</v>
      </c>
      <c r="H308" s="11">
        <f t="shared" si="49"/>
        <v>0</v>
      </c>
      <c r="I308" s="11">
        <f t="shared" si="50"/>
        <v>0</v>
      </c>
      <c r="J308" s="11">
        <f t="shared" si="54"/>
        <v>0</v>
      </c>
      <c r="K308" s="11">
        <f t="shared" si="55"/>
        <v>0</v>
      </c>
      <c r="L308" s="19">
        <f t="shared" si="51"/>
        <v>0</v>
      </c>
      <c r="M308" s="19">
        <f t="shared" si="52"/>
        <v>0</v>
      </c>
      <c r="N308" s="19">
        <f t="shared" si="56"/>
        <v>0</v>
      </c>
      <c r="O308" s="19">
        <f t="shared" si="57"/>
        <v>0</v>
      </c>
      <c r="Q308" s="23">
        <f>SUM($H$8:H308)</f>
        <v>1213903.0358609888</v>
      </c>
      <c r="R308" s="23">
        <f>SUM($J$8:J308)</f>
        <v>849999.99999998137</v>
      </c>
      <c r="S308" s="23">
        <f>SUM($I$8:I308)</f>
        <v>363903.03586100729</v>
      </c>
      <c r="T308" s="23">
        <f>SUM($L$8:L308)</f>
        <v>1173726.0416666653</v>
      </c>
      <c r="U308" s="23">
        <f>SUM($N$8:N308)</f>
        <v>850000.00000000303</v>
      </c>
      <c r="V308" s="23">
        <f>SUM($M$8:M308)</f>
        <v>323726.04166666517</v>
      </c>
    </row>
    <row r="309" spans="2:22">
      <c r="B309" s="29"/>
      <c r="C309" s="28"/>
      <c r="E309" s="9">
        <f t="shared" si="53"/>
        <v>53206</v>
      </c>
      <c r="F309" s="31">
        <f t="shared" si="47"/>
        <v>5.0500000000000007</v>
      </c>
      <c r="G309" s="32">
        <f t="shared" si="48"/>
        <v>4.2083333333333339E-3</v>
      </c>
      <c r="H309" s="11">
        <f t="shared" si="49"/>
        <v>0</v>
      </c>
      <c r="I309" s="11">
        <f t="shared" si="50"/>
        <v>0</v>
      </c>
      <c r="J309" s="11">
        <f t="shared" si="54"/>
        <v>0</v>
      </c>
      <c r="K309" s="11">
        <f t="shared" si="55"/>
        <v>0</v>
      </c>
      <c r="L309" s="19">
        <f t="shared" si="51"/>
        <v>0</v>
      </c>
      <c r="M309" s="19">
        <f t="shared" si="52"/>
        <v>0</v>
      </c>
      <c r="N309" s="19">
        <f t="shared" si="56"/>
        <v>0</v>
      </c>
      <c r="O309" s="19">
        <f t="shared" si="57"/>
        <v>0</v>
      </c>
      <c r="Q309" s="23">
        <f>SUM($H$8:H309)</f>
        <v>1213903.0358609888</v>
      </c>
      <c r="R309" s="23">
        <f>SUM($J$8:J309)</f>
        <v>849999.99999998137</v>
      </c>
      <c r="S309" s="23">
        <f>SUM($I$8:I309)</f>
        <v>363903.03586100729</v>
      </c>
      <c r="T309" s="23">
        <f>SUM($L$8:L309)</f>
        <v>1173726.0416666653</v>
      </c>
      <c r="U309" s="23">
        <f>SUM($N$8:N309)</f>
        <v>850000.00000000303</v>
      </c>
      <c r="V309" s="23">
        <f>SUM($M$8:M309)</f>
        <v>323726.04166666517</v>
      </c>
    </row>
    <row r="310" spans="2:22">
      <c r="B310" s="29"/>
      <c r="C310" s="28"/>
      <c r="E310" s="9">
        <f t="shared" si="53"/>
        <v>53236</v>
      </c>
      <c r="F310" s="31">
        <f t="shared" si="47"/>
        <v>5.0500000000000007</v>
      </c>
      <c r="G310" s="32">
        <f t="shared" si="48"/>
        <v>4.2083333333333339E-3</v>
      </c>
      <c r="H310" s="11">
        <f t="shared" si="49"/>
        <v>0</v>
      </c>
      <c r="I310" s="11">
        <f t="shared" si="50"/>
        <v>0</v>
      </c>
      <c r="J310" s="11">
        <f t="shared" si="54"/>
        <v>0</v>
      </c>
      <c r="K310" s="11">
        <f t="shared" si="55"/>
        <v>0</v>
      </c>
      <c r="L310" s="19">
        <f t="shared" si="51"/>
        <v>0</v>
      </c>
      <c r="M310" s="19">
        <f t="shared" si="52"/>
        <v>0</v>
      </c>
      <c r="N310" s="19">
        <f t="shared" si="56"/>
        <v>0</v>
      </c>
      <c r="O310" s="19">
        <f t="shared" si="57"/>
        <v>0</v>
      </c>
      <c r="Q310" s="23">
        <f>SUM($H$8:H310)</f>
        <v>1213903.0358609888</v>
      </c>
      <c r="R310" s="23">
        <f>SUM($J$8:J310)</f>
        <v>849999.99999998137</v>
      </c>
      <c r="S310" s="23">
        <f>SUM($I$8:I310)</f>
        <v>363903.03586100729</v>
      </c>
      <c r="T310" s="23">
        <f>SUM($L$8:L310)</f>
        <v>1173726.0416666653</v>
      </c>
      <c r="U310" s="23">
        <f>SUM($N$8:N310)</f>
        <v>850000.00000000303</v>
      </c>
      <c r="V310" s="23">
        <f>SUM($M$8:M310)</f>
        <v>323726.04166666517</v>
      </c>
    </row>
    <row r="311" spans="2:22">
      <c r="B311" s="29"/>
      <c r="C311" s="28"/>
      <c r="E311" s="9">
        <f t="shared" si="53"/>
        <v>53267</v>
      </c>
      <c r="F311" s="31">
        <f t="shared" si="47"/>
        <v>5.0500000000000007</v>
      </c>
      <c r="G311" s="32">
        <f t="shared" si="48"/>
        <v>4.2083333333333339E-3</v>
      </c>
      <c r="H311" s="11">
        <f t="shared" si="49"/>
        <v>0</v>
      </c>
      <c r="I311" s="11">
        <f t="shared" si="50"/>
        <v>0</v>
      </c>
      <c r="J311" s="11">
        <f t="shared" si="54"/>
        <v>0</v>
      </c>
      <c r="K311" s="11">
        <f t="shared" si="55"/>
        <v>0</v>
      </c>
      <c r="L311" s="19">
        <f t="shared" si="51"/>
        <v>0</v>
      </c>
      <c r="M311" s="19">
        <f t="shared" si="52"/>
        <v>0</v>
      </c>
      <c r="N311" s="19">
        <f t="shared" si="56"/>
        <v>0</v>
      </c>
      <c r="O311" s="19">
        <f t="shared" si="57"/>
        <v>0</v>
      </c>
      <c r="Q311" s="23">
        <f>SUM($H$8:H311)</f>
        <v>1213903.0358609888</v>
      </c>
      <c r="R311" s="23">
        <f>SUM($J$8:J311)</f>
        <v>849999.99999998137</v>
      </c>
      <c r="S311" s="23">
        <f>SUM($I$8:I311)</f>
        <v>363903.03586100729</v>
      </c>
      <c r="T311" s="23">
        <f>SUM($L$8:L311)</f>
        <v>1173726.0416666653</v>
      </c>
      <c r="U311" s="23">
        <f>SUM($N$8:N311)</f>
        <v>850000.00000000303</v>
      </c>
      <c r="V311" s="23">
        <f>SUM($M$8:M311)</f>
        <v>323726.04166666517</v>
      </c>
    </row>
    <row r="312" spans="2:22">
      <c r="B312" s="29"/>
      <c r="C312" s="28"/>
      <c r="E312" s="9">
        <f t="shared" si="53"/>
        <v>53297</v>
      </c>
      <c r="F312" s="31">
        <f t="shared" si="47"/>
        <v>5.0500000000000007</v>
      </c>
      <c r="G312" s="32">
        <f t="shared" si="48"/>
        <v>4.2083333333333339E-3</v>
      </c>
      <c r="H312" s="11">
        <f t="shared" si="49"/>
        <v>0</v>
      </c>
      <c r="I312" s="11">
        <f t="shared" si="50"/>
        <v>0</v>
      </c>
      <c r="J312" s="11">
        <f t="shared" si="54"/>
        <v>0</v>
      </c>
      <c r="K312" s="11">
        <f t="shared" si="55"/>
        <v>0</v>
      </c>
      <c r="L312" s="19">
        <f t="shared" si="51"/>
        <v>0</v>
      </c>
      <c r="M312" s="19">
        <f t="shared" si="52"/>
        <v>0</v>
      </c>
      <c r="N312" s="19">
        <f t="shared" si="56"/>
        <v>0</v>
      </c>
      <c r="O312" s="19">
        <f t="shared" si="57"/>
        <v>0</v>
      </c>
      <c r="Q312" s="23">
        <f>SUM($H$8:H312)</f>
        <v>1213903.0358609888</v>
      </c>
      <c r="R312" s="23">
        <f>SUM($J$8:J312)</f>
        <v>849999.99999998137</v>
      </c>
      <c r="S312" s="23">
        <f>SUM($I$8:I312)</f>
        <v>363903.03586100729</v>
      </c>
      <c r="T312" s="23">
        <f>SUM($L$8:L312)</f>
        <v>1173726.0416666653</v>
      </c>
      <c r="U312" s="23">
        <f>SUM($N$8:N312)</f>
        <v>850000.00000000303</v>
      </c>
      <c r="V312" s="23">
        <f>SUM($M$8:M312)</f>
        <v>323726.04166666517</v>
      </c>
    </row>
    <row r="313" spans="2:22">
      <c r="B313" s="29"/>
      <c r="C313" s="28"/>
      <c r="E313" s="9">
        <f t="shared" si="53"/>
        <v>53328</v>
      </c>
      <c r="F313" s="31">
        <f t="shared" si="47"/>
        <v>5.0500000000000007</v>
      </c>
      <c r="G313" s="32">
        <f t="shared" si="48"/>
        <v>4.2083333333333339E-3</v>
      </c>
      <c r="H313" s="11">
        <f t="shared" si="49"/>
        <v>0</v>
      </c>
      <c r="I313" s="11">
        <f t="shared" si="50"/>
        <v>0</v>
      </c>
      <c r="J313" s="11">
        <f t="shared" si="54"/>
        <v>0</v>
      </c>
      <c r="K313" s="11">
        <f t="shared" si="55"/>
        <v>0</v>
      </c>
      <c r="L313" s="19">
        <f t="shared" si="51"/>
        <v>0</v>
      </c>
      <c r="M313" s="19">
        <f t="shared" si="52"/>
        <v>0</v>
      </c>
      <c r="N313" s="19">
        <f t="shared" si="56"/>
        <v>0</v>
      </c>
      <c r="O313" s="19">
        <f t="shared" si="57"/>
        <v>0</v>
      </c>
      <c r="Q313" s="23">
        <f>SUM($H$8:H313)</f>
        <v>1213903.0358609888</v>
      </c>
      <c r="R313" s="23">
        <f>SUM($J$8:J313)</f>
        <v>849999.99999998137</v>
      </c>
      <c r="S313" s="23">
        <f>SUM($I$8:I313)</f>
        <v>363903.03586100729</v>
      </c>
      <c r="T313" s="23">
        <f>SUM($L$8:L313)</f>
        <v>1173726.0416666653</v>
      </c>
      <c r="U313" s="23">
        <f>SUM($N$8:N313)</f>
        <v>850000.00000000303</v>
      </c>
      <c r="V313" s="23">
        <f>SUM($M$8:M313)</f>
        <v>323726.04166666517</v>
      </c>
    </row>
    <row r="314" spans="2:22">
      <c r="B314" s="29"/>
      <c r="C314" s="28"/>
      <c r="E314" s="9">
        <f t="shared" si="53"/>
        <v>53359</v>
      </c>
      <c r="F314" s="31">
        <f t="shared" si="47"/>
        <v>5.0500000000000007</v>
      </c>
      <c r="G314" s="32">
        <f t="shared" si="48"/>
        <v>4.2083333333333339E-3</v>
      </c>
      <c r="H314" s="11">
        <f t="shared" si="49"/>
        <v>0</v>
      </c>
      <c r="I314" s="11">
        <f t="shared" si="50"/>
        <v>0</v>
      </c>
      <c r="J314" s="11">
        <f t="shared" si="54"/>
        <v>0</v>
      </c>
      <c r="K314" s="11">
        <f t="shared" si="55"/>
        <v>0</v>
      </c>
      <c r="L314" s="19">
        <f t="shared" si="51"/>
        <v>0</v>
      </c>
      <c r="M314" s="19">
        <f t="shared" si="52"/>
        <v>0</v>
      </c>
      <c r="N314" s="19">
        <f t="shared" si="56"/>
        <v>0</v>
      </c>
      <c r="O314" s="19">
        <f t="shared" si="57"/>
        <v>0</v>
      </c>
      <c r="Q314" s="23">
        <f>SUM($H$8:H314)</f>
        <v>1213903.0358609888</v>
      </c>
      <c r="R314" s="23">
        <f>SUM($J$8:J314)</f>
        <v>849999.99999998137</v>
      </c>
      <c r="S314" s="23">
        <f>SUM($I$8:I314)</f>
        <v>363903.03586100729</v>
      </c>
      <c r="T314" s="23">
        <f>SUM($L$8:L314)</f>
        <v>1173726.0416666653</v>
      </c>
      <c r="U314" s="23">
        <f>SUM($N$8:N314)</f>
        <v>850000.00000000303</v>
      </c>
      <c r="V314" s="23">
        <f>SUM($M$8:M314)</f>
        <v>323726.04166666517</v>
      </c>
    </row>
    <row r="315" spans="2:22">
      <c r="B315" s="29"/>
      <c r="C315" s="28"/>
      <c r="E315" s="9">
        <f t="shared" si="53"/>
        <v>53387</v>
      </c>
      <c r="F315" s="31">
        <f t="shared" si="47"/>
        <v>5.0500000000000007</v>
      </c>
      <c r="G315" s="32">
        <f t="shared" si="48"/>
        <v>4.2083333333333339E-3</v>
      </c>
      <c r="H315" s="11">
        <f t="shared" si="49"/>
        <v>0</v>
      </c>
      <c r="I315" s="11">
        <f t="shared" si="50"/>
        <v>0</v>
      </c>
      <c r="J315" s="11">
        <f t="shared" si="54"/>
        <v>0</v>
      </c>
      <c r="K315" s="11">
        <f t="shared" si="55"/>
        <v>0</v>
      </c>
      <c r="L315" s="19">
        <f t="shared" si="51"/>
        <v>0</v>
      </c>
      <c r="M315" s="19">
        <f t="shared" si="52"/>
        <v>0</v>
      </c>
      <c r="N315" s="19">
        <f t="shared" si="56"/>
        <v>0</v>
      </c>
      <c r="O315" s="19">
        <f t="shared" si="57"/>
        <v>0</v>
      </c>
      <c r="Q315" s="23">
        <f>SUM($H$8:H315)</f>
        <v>1213903.0358609888</v>
      </c>
      <c r="R315" s="23">
        <f>SUM($J$8:J315)</f>
        <v>849999.99999998137</v>
      </c>
      <c r="S315" s="23">
        <f>SUM($I$8:I315)</f>
        <v>363903.03586100729</v>
      </c>
      <c r="T315" s="23">
        <f>SUM($L$8:L315)</f>
        <v>1173726.0416666653</v>
      </c>
      <c r="U315" s="23">
        <f>SUM($N$8:N315)</f>
        <v>850000.00000000303</v>
      </c>
      <c r="V315" s="23">
        <f>SUM($M$8:M315)</f>
        <v>323726.04166666517</v>
      </c>
    </row>
    <row r="316" spans="2:22">
      <c r="B316" s="29"/>
      <c r="C316" s="28"/>
      <c r="E316" s="9">
        <f t="shared" si="53"/>
        <v>53418</v>
      </c>
      <c r="F316" s="31">
        <f t="shared" si="47"/>
        <v>5.0500000000000007</v>
      </c>
      <c r="G316" s="32">
        <f t="shared" si="48"/>
        <v>4.2083333333333339E-3</v>
      </c>
      <c r="H316" s="11">
        <f t="shared" si="49"/>
        <v>0</v>
      </c>
      <c r="I316" s="11">
        <f t="shared" si="50"/>
        <v>0</v>
      </c>
      <c r="J316" s="11">
        <f t="shared" si="54"/>
        <v>0</v>
      </c>
      <c r="K316" s="11">
        <f t="shared" si="55"/>
        <v>0</v>
      </c>
      <c r="L316" s="19">
        <f t="shared" si="51"/>
        <v>0</v>
      </c>
      <c r="M316" s="19">
        <f t="shared" si="52"/>
        <v>0</v>
      </c>
      <c r="N316" s="19">
        <f t="shared" si="56"/>
        <v>0</v>
      </c>
      <c r="O316" s="19">
        <f t="shared" si="57"/>
        <v>0</v>
      </c>
      <c r="Q316" s="23">
        <f>SUM($H$8:H316)</f>
        <v>1213903.0358609888</v>
      </c>
      <c r="R316" s="23">
        <f>SUM($J$8:J316)</f>
        <v>849999.99999998137</v>
      </c>
      <c r="S316" s="23">
        <f>SUM($I$8:I316)</f>
        <v>363903.03586100729</v>
      </c>
      <c r="T316" s="23">
        <f>SUM($L$8:L316)</f>
        <v>1173726.0416666653</v>
      </c>
      <c r="U316" s="23">
        <f>SUM($N$8:N316)</f>
        <v>850000.00000000303</v>
      </c>
      <c r="V316" s="23">
        <f>SUM($M$8:M316)</f>
        <v>323726.04166666517</v>
      </c>
    </row>
    <row r="317" spans="2:22">
      <c r="B317" s="29"/>
      <c r="C317" s="28"/>
      <c r="E317" s="9">
        <f t="shared" si="53"/>
        <v>53448</v>
      </c>
      <c r="F317" s="31">
        <f t="shared" si="47"/>
        <v>5.0500000000000007</v>
      </c>
      <c r="G317" s="32">
        <f t="shared" si="48"/>
        <v>4.2083333333333339E-3</v>
      </c>
      <c r="H317" s="11">
        <f t="shared" si="49"/>
        <v>0</v>
      </c>
      <c r="I317" s="11">
        <f t="shared" si="50"/>
        <v>0</v>
      </c>
      <c r="J317" s="11">
        <f t="shared" si="54"/>
        <v>0</v>
      </c>
      <c r="K317" s="11">
        <f t="shared" si="55"/>
        <v>0</v>
      </c>
      <c r="L317" s="19">
        <f t="shared" si="51"/>
        <v>0</v>
      </c>
      <c r="M317" s="19">
        <f t="shared" si="52"/>
        <v>0</v>
      </c>
      <c r="N317" s="19">
        <f t="shared" si="56"/>
        <v>0</v>
      </c>
      <c r="O317" s="19">
        <f t="shared" si="57"/>
        <v>0</v>
      </c>
      <c r="Q317" s="23">
        <f>SUM($H$8:H317)</f>
        <v>1213903.0358609888</v>
      </c>
      <c r="R317" s="23">
        <f>SUM($J$8:J317)</f>
        <v>849999.99999998137</v>
      </c>
      <c r="S317" s="23">
        <f>SUM($I$8:I317)</f>
        <v>363903.03586100729</v>
      </c>
      <c r="T317" s="23">
        <f>SUM($L$8:L317)</f>
        <v>1173726.0416666653</v>
      </c>
      <c r="U317" s="23">
        <f>SUM($N$8:N317)</f>
        <v>850000.00000000303</v>
      </c>
      <c r="V317" s="23">
        <f>SUM($M$8:M317)</f>
        <v>323726.04166666517</v>
      </c>
    </row>
    <row r="318" spans="2:22">
      <c r="B318" s="29"/>
      <c r="C318" s="28"/>
      <c r="E318" s="9">
        <f t="shared" si="53"/>
        <v>53479</v>
      </c>
      <c r="F318" s="31">
        <f t="shared" si="47"/>
        <v>5.0500000000000007</v>
      </c>
      <c r="G318" s="32">
        <f t="shared" si="48"/>
        <v>4.2083333333333339E-3</v>
      </c>
      <c r="H318" s="11">
        <f t="shared" si="49"/>
        <v>0</v>
      </c>
      <c r="I318" s="11">
        <f t="shared" si="50"/>
        <v>0</v>
      </c>
      <c r="J318" s="11">
        <f t="shared" si="54"/>
        <v>0</v>
      </c>
      <c r="K318" s="11">
        <f t="shared" si="55"/>
        <v>0</v>
      </c>
      <c r="L318" s="19">
        <f t="shared" si="51"/>
        <v>0</v>
      </c>
      <c r="M318" s="19">
        <f t="shared" si="52"/>
        <v>0</v>
      </c>
      <c r="N318" s="19">
        <f t="shared" si="56"/>
        <v>0</v>
      </c>
      <c r="O318" s="19">
        <f t="shared" si="57"/>
        <v>0</v>
      </c>
      <c r="Q318" s="23">
        <f>SUM($H$8:H318)</f>
        <v>1213903.0358609888</v>
      </c>
      <c r="R318" s="23">
        <f>SUM($J$8:J318)</f>
        <v>849999.99999998137</v>
      </c>
      <c r="S318" s="23">
        <f>SUM($I$8:I318)</f>
        <v>363903.03586100729</v>
      </c>
      <c r="T318" s="23">
        <f>SUM($L$8:L318)</f>
        <v>1173726.0416666653</v>
      </c>
      <c r="U318" s="23">
        <f>SUM($N$8:N318)</f>
        <v>850000.00000000303</v>
      </c>
      <c r="V318" s="23">
        <f>SUM($M$8:M318)</f>
        <v>323726.04166666517</v>
      </c>
    </row>
    <row r="319" spans="2:22">
      <c r="B319" s="29"/>
      <c r="C319" s="28"/>
      <c r="E319" s="9">
        <f t="shared" si="53"/>
        <v>53509</v>
      </c>
      <c r="F319" s="31">
        <f t="shared" si="47"/>
        <v>5.0500000000000007</v>
      </c>
      <c r="G319" s="32">
        <f t="shared" si="48"/>
        <v>4.2083333333333339E-3</v>
      </c>
      <c r="H319" s="11">
        <f t="shared" si="49"/>
        <v>0</v>
      </c>
      <c r="I319" s="11">
        <f t="shared" si="50"/>
        <v>0</v>
      </c>
      <c r="J319" s="11">
        <f t="shared" si="54"/>
        <v>0</v>
      </c>
      <c r="K319" s="11">
        <f t="shared" si="55"/>
        <v>0</v>
      </c>
      <c r="L319" s="19">
        <f t="shared" si="51"/>
        <v>0</v>
      </c>
      <c r="M319" s="19">
        <f t="shared" si="52"/>
        <v>0</v>
      </c>
      <c r="N319" s="19">
        <f t="shared" si="56"/>
        <v>0</v>
      </c>
      <c r="O319" s="19">
        <f t="shared" si="57"/>
        <v>0</v>
      </c>
      <c r="Q319" s="23">
        <f>SUM($H$8:H319)</f>
        <v>1213903.0358609888</v>
      </c>
      <c r="R319" s="23">
        <f>SUM($J$8:J319)</f>
        <v>849999.99999998137</v>
      </c>
      <c r="S319" s="23">
        <f>SUM($I$8:I319)</f>
        <v>363903.03586100729</v>
      </c>
      <c r="T319" s="23">
        <f>SUM($L$8:L319)</f>
        <v>1173726.0416666653</v>
      </c>
      <c r="U319" s="23">
        <f>SUM($N$8:N319)</f>
        <v>850000.00000000303</v>
      </c>
      <c r="V319" s="23">
        <f>SUM($M$8:M319)</f>
        <v>323726.04166666517</v>
      </c>
    </row>
    <row r="320" spans="2:22">
      <c r="B320" s="29"/>
      <c r="C320" s="28"/>
      <c r="E320" s="9">
        <f t="shared" si="53"/>
        <v>53540</v>
      </c>
      <c r="F320" s="31">
        <f t="shared" si="47"/>
        <v>5.0500000000000007</v>
      </c>
      <c r="G320" s="32">
        <f t="shared" si="48"/>
        <v>4.2083333333333339E-3</v>
      </c>
      <c r="H320" s="11">
        <f t="shared" si="49"/>
        <v>0</v>
      </c>
      <c r="I320" s="11">
        <f t="shared" si="50"/>
        <v>0</v>
      </c>
      <c r="J320" s="11">
        <f t="shared" si="54"/>
        <v>0</v>
      </c>
      <c r="K320" s="11">
        <f t="shared" si="55"/>
        <v>0</v>
      </c>
      <c r="L320" s="19">
        <f t="shared" si="51"/>
        <v>0</v>
      </c>
      <c r="M320" s="19">
        <f t="shared" si="52"/>
        <v>0</v>
      </c>
      <c r="N320" s="19">
        <f t="shared" si="56"/>
        <v>0</v>
      </c>
      <c r="O320" s="19">
        <f t="shared" si="57"/>
        <v>0</v>
      </c>
      <c r="Q320" s="23">
        <f>SUM($H$8:H320)</f>
        <v>1213903.0358609888</v>
      </c>
      <c r="R320" s="23">
        <f>SUM($J$8:J320)</f>
        <v>849999.99999998137</v>
      </c>
      <c r="S320" s="23">
        <f>SUM($I$8:I320)</f>
        <v>363903.03586100729</v>
      </c>
      <c r="T320" s="23">
        <f>SUM($L$8:L320)</f>
        <v>1173726.0416666653</v>
      </c>
      <c r="U320" s="23">
        <f>SUM($N$8:N320)</f>
        <v>850000.00000000303</v>
      </c>
      <c r="V320" s="23">
        <f>SUM($M$8:M320)</f>
        <v>323726.04166666517</v>
      </c>
    </row>
    <row r="321" spans="2:22">
      <c r="B321" s="29"/>
      <c r="C321" s="28"/>
      <c r="E321" s="9">
        <f t="shared" si="53"/>
        <v>53571</v>
      </c>
      <c r="F321" s="31">
        <f t="shared" si="47"/>
        <v>5.0500000000000007</v>
      </c>
      <c r="G321" s="32">
        <f t="shared" si="48"/>
        <v>4.2083333333333339E-3</v>
      </c>
      <c r="H321" s="11">
        <f t="shared" si="49"/>
        <v>0</v>
      </c>
      <c r="I321" s="11">
        <f t="shared" si="50"/>
        <v>0</v>
      </c>
      <c r="J321" s="11">
        <f t="shared" si="54"/>
        <v>0</v>
      </c>
      <c r="K321" s="11">
        <f t="shared" si="55"/>
        <v>0</v>
      </c>
      <c r="L321" s="19">
        <f t="shared" si="51"/>
        <v>0</v>
      </c>
      <c r="M321" s="19">
        <f t="shared" si="52"/>
        <v>0</v>
      </c>
      <c r="N321" s="19">
        <f t="shared" si="56"/>
        <v>0</v>
      </c>
      <c r="O321" s="19">
        <f t="shared" si="57"/>
        <v>0</v>
      </c>
      <c r="Q321" s="23">
        <f>SUM($H$8:H321)</f>
        <v>1213903.0358609888</v>
      </c>
      <c r="R321" s="23">
        <f>SUM($J$8:J321)</f>
        <v>849999.99999998137</v>
      </c>
      <c r="S321" s="23">
        <f>SUM($I$8:I321)</f>
        <v>363903.03586100729</v>
      </c>
      <c r="T321" s="23">
        <f>SUM($L$8:L321)</f>
        <v>1173726.0416666653</v>
      </c>
      <c r="U321" s="23">
        <f>SUM($N$8:N321)</f>
        <v>850000.00000000303</v>
      </c>
      <c r="V321" s="23">
        <f>SUM($M$8:M321)</f>
        <v>323726.04166666517</v>
      </c>
    </row>
    <row r="322" spans="2:22">
      <c r="B322" s="29"/>
      <c r="C322" s="28"/>
      <c r="E322" s="9">
        <f t="shared" si="53"/>
        <v>53601</v>
      </c>
      <c r="F322" s="31">
        <f t="shared" si="47"/>
        <v>5.0500000000000007</v>
      </c>
      <c r="G322" s="32">
        <f t="shared" si="48"/>
        <v>4.2083333333333339E-3</v>
      </c>
      <c r="H322" s="11">
        <f t="shared" si="49"/>
        <v>0</v>
      </c>
      <c r="I322" s="11">
        <f t="shared" si="50"/>
        <v>0</v>
      </c>
      <c r="J322" s="11">
        <f t="shared" si="54"/>
        <v>0</v>
      </c>
      <c r="K322" s="11">
        <f t="shared" si="55"/>
        <v>0</v>
      </c>
      <c r="L322" s="19">
        <f t="shared" si="51"/>
        <v>0</v>
      </c>
      <c r="M322" s="19">
        <f t="shared" si="52"/>
        <v>0</v>
      </c>
      <c r="N322" s="19">
        <f t="shared" si="56"/>
        <v>0</v>
      </c>
      <c r="O322" s="19">
        <f t="shared" si="57"/>
        <v>0</v>
      </c>
      <c r="Q322" s="23">
        <f>SUM($H$8:H322)</f>
        <v>1213903.0358609888</v>
      </c>
      <c r="R322" s="23">
        <f>SUM($J$8:J322)</f>
        <v>849999.99999998137</v>
      </c>
      <c r="S322" s="23">
        <f>SUM($I$8:I322)</f>
        <v>363903.03586100729</v>
      </c>
      <c r="T322" s="23">
        <f>SUM($L$8:L322)</f>
        <v>1173726.0416666653</v>
      </c>
      <c r="U322" s="23">
        <f>SUM($N$8:N322)</f>
        <v>850000.00000000303</v>
      </c>
      <c r="V322" s="23">
        <f>SUM($M$8:M322)</f>
        <v>323726.04166666517</v>
      </c>
    </row>
    <row r="323" spans="2:22">
      <c r="B323" s="29"/>
      <c r="C323" s="28"/>
      <c r="E323" s="9">
        <f t="shared" si="53"/>
        <v>53632</v>
      </c>
      <c r="F323" s="31">
        <f t="shared" si="47"/>
        <v>5.0500000000000007</v>
      </c>
      <c r="G323" s="32">
        <f t="shared" si="48"/>
        <v>4.2083333333333339E-3</v>
      </c>
      <c r="H323" s="11">
        <f t="shared" si="49"/>
        <v>0</v>
      </c>
      <c r="I323" s="11">
        <f t="shared" si="50"/>
        <v>0</v>
      </c>
      <c r="J323" s="11">
        <f t="shared" si="54"/>
        <v>0</v>
      </c>
      <c r="K323" s="11">
        <f t="shared" si="55"/>
        <v>0</v>
      </c>
      <c r="L323" s="19">
        <f t="shared" si="51"/>
        <v>0</v>
      </c>
      <c r="M323" s="19">
        <f t="shared" si="52"/>
        <v>0</v>
      </c>
      <c r="N323" s="19">
        <f t="shared" si="56"/>
        <v>0</v>
      </c>
      <c r="O323" s="19">
        <f t="shared" si="57"/>
        <v>0</v>
      </c>
      <c r="Q323" s="23">
        <f>SUM($H$8:H323)</f>
        <v>1213903.0358609888</v>
      </c>
      <c r="R323" s="23">
        <f>SUM($J$8:J323)</f>
        <v>849999.99999998137</v>
      </c>
      <c r="S323" s="23">
        <f>SUM($I$8:I323)</f>
        <v>363903.03586100729</v>
      </c>
      <c r="T323" s="23">
        <f>SUM($L$8:L323)</f>
        <v>1173726.0416666653</v>
      </c>
      <c r="U323" s="23">
        <f>SUM($N$8:N323)</f>
        <v>850000.00000000303</v>
      </c>
      <c r="V323" s="23">
        <f>SUM($M$8:M323)</f>
        <v>323726.04166666517</v>
      </c>
    </row>
    <row r="324" spans="2:22">
      <c r="B324" s="29"/>
      <c r="C324" s="28"/>
      <c r="E324" s="9">
        <f t="shared" si="53"/>
        <v>53662</v>
      </c>
      <c r="F324" s="31">
        <f t="shared" si="47"/>
        <v>5.0500000000000007</v>
      </c>
      <c r="G324" s="32">
        <f t="shared" si="48"/>
        <v>4.2083333333333339E-3</v>
      </c>
      <c r="H324" s="11">
        <f t="shared" si="49"/>
        <v>0</v>
      </c>
      <c r="I324" s="11">
        <f t="shared" si="50"/>
        <v>0</v>
      </c>
      <c r="J324" s="11">
        <f t="shared" si="54"/>
        <v>0</v>
      </c>
      <c r="K324" s="11">
        <f t="shared" si="55"/>
        <v>0</v>
      </c>
      <c r="L324" s="19">
        <f t="shared" si="51"/>
        <v>0</v>
      </c>
      <c r="M324" s="19">
        <f t="shared" si="52"/>
        <v>0</v>
      </c>
      <c r="N324" s="19">
        <f t="shared" si="56"/>
        <v>0</v>
      </c>
      <c r="O324" s="19">
        <f t="shared" si="57"/>
        <v>0</v>
      </c>
      <c r="Q324" s="23">
        <f>SUM($H$8:H324)</f>
        <v>1213903.0358609888</v>
      </c>
      <c r="R324" s="23">
        <f>SUM($J$8:J324)</f>
        <v>849999.99999998137</v>
      </c>
      <c r="S324" s="23">
        <f>SUM($I$8:I324)</f>
        <v>363903.03586100729</v>
      </c>
      <c r="T324" s="23">
        <f>SUM($L$8:L324)</f>
        <v>1173726.0416666653</v>
      </c>
      <c r="U324" s="23">
        <f>SUM($N$8:N324)</f>
        <v>850000.00000000303</v>
      </c>
      <c r="V324" s="23">
        <f>SUM($M$8:M324)</f>
        <v>323726.04166666517</v>
      </c>
    </row>
    <row r="325" spans="2:22">
      <c r="B325" s="29"/>
      <c r="C325" s="28"/>
      <c r="E325" s="9">
        <f t="shared" si="53"/>
        <v>53693</v>
      </c>
      <c r="F325" s="31">
        <f t="shared" si="47"/>
        <v>5.0500000000000007</v>
      </c>
      <c r="G325" s="32">
        <f t="shared" si="48"/>
        <v>4.2083333333333339E-3</v>
      </c>
      <c r="H325" s="11">
        <f t="shared" si="49"/>
        <v>0</v>
      </c>
      <c r="I325" s="11">
        <f t="shared" si="50"/>
        <v>0</v>
      </c>
      <c r="J325" s="11">
        <f t="shared" si="54"/>
        <v>0</v>
      </c>
      <c r="K325" s="11">
        <f t="shared" si="55"/>
        <v>0</v>
      </c>
      <c r="L325" s="19">
        <f t="shared" si="51"/>
        <v>0</v>
      </c>
      <c r="M325" s="19">
        <f t="shared" si="52"/>
        <v>0</v>
      </c>
      <c r="N325" s="19">
        <f t="shared" si="56"/>
        <v>0</v>
      </c>
      <c r="O325" s="19">
        <f t="shared" si="57"/>
        <v>0</v>
      </c>
      <c r="Q325" s="23">
        <f>SUM($H$8:H325)</f>
        <v>1213903.0358609888</v>
      </c>
      <c r="R325" s="23">
        <f>SUM($J$8:J325)</f>
        <v>849999.99999998137</v>
      </c>
      <c r="S325" s="23">
        <f>SUM($I$8:I325)</f>
        <v>363903.03586100729</v>
      </c>
      <c r="T325" s="23">
        <f>SUM($L$8:L325)</f>
        <v>1173726.0416666653</v>
      </c>
      <c r="U325" s="23">
        <f>SUM($N$8:N325)</f>
        <v>850000.00000000303</v>
      </c>
      <c r="V325" s="23">
        <f>SUM($M$8:M325)</f>
        <v>323726.04166666517</v>
      </c>
    </row>
    <row r="326" spans="2:22">
      <c r="B326" s="29"/>
      <c r="C326" s="28"/>
      <c r="E326" s="9">
        <f t="shared" si="53"/>
        <v>53724</v>
      </c>
      <c r="F326" s="31">
        <f t="shared" si="47"/>
        <v>5.0500000000000007</v>
      </c>
      <c r="G326" s="32">
        <f t="shared" si="48"/>
        <v>4.2083333333333339E-3</v>
      </c>
      <c r="H326" s="11">
        <f t="shared" si="49"/>
        <v>0</v>
      </c>
      <c r="I326" s="11">
        <f t="shared" si="50"/>
        <v>0</v>
      </c>
      <c r="J326" s="11">
        <f t="shared" si="54"/>
        <v>0</v>
      </c>
      <c r="K326" s="11">
        <f t="shared" si="55"/>
        <v>0</v>
      </c>
      <c r="L326" s="19">
        <f t="shared" si="51"/>
        <v>0</v>
      </c>
      <c r="M326" s="19">
        <f t="shared" si="52"/>
        <v>0</v>
      </c>
      <c r="N326" s="19">
        <f t="shared" si="56"/>
        <v>0</v>
      </c>
      <c r="O326" s="19">
        <f t="shared" si="57"/>
        <v>0</v>
      </c>
      <c r="Q326" s="23">
        <f>SUM($H$8:H326)</f>
        <v>1213903.0358609888</v>
      </c>
      <c r="R326" s="23">
        <f>SUM($J$8:J326)</f>
        <v>849999.99999998137</v>
      </c>
      <c r="S326" s="23">
        <f>SUM($I$8:I326)</f>
        <v>363903.03586100729</v>
      </c>
      <c r="T326" s="23">
        <f>SUM($L$8:L326)</f>
        <v>1173726.0416666653</v>
      </c>
      <c r="U326" s="23">
        <f>SUM($N$8:N326)</f>
        <v>850000.00000000303</v>
      </c>
      <c r="V326" s="23">
        <f>SUM($M$8:M326)</f>
        <v>323726.04166666517</v>
      </c>
    </row>
    <row r="327" spans="2:22">
      <c r="B327" s="29"/>
      <c r="C327" s="28"/>
      <c r="E327" s="9">
        <f t="shared" si="53"/>
        <v>53752</v>
      </c>
      <c r="F327" s="31">
        <f t="shared" si="47"/>
        <v>5.0500000000000007</v>
      </c>
      <c r="G327" s="32">
        <f t="shared" si="48"/>
        <v>4.2083333333333339E-3</v>
      </c>
      <c r="H327" s="11">
        <f t="shared" si="49"/>
        <v>0</v>
      </c>
      <c r="I327" s="11">
        <f t="shared" si="50"/>
        <v>0</v>
      </c>
      <c r="J327" s="11">
        <f t="shared" si="54"/>
        <v>0</v>
      </c>
      <c r="K327" s="11">
        <f t="shared" si="55"/>
        <v>0</v>
      </c>
      <c r="L327" s="19">
        <f t="shared" si="51"/>
        <v>0</v>
      </c>
      <c r="M327" s="19">
        <f t="shared" si="52"/>
        <v>0</v>
      </c>
      <c r="N327" s="19">
        <f t="shared" si="56"/>
        <v>0</v>
      </c>
      <c r="O327" s="19">
        <f t="shared" si="57"/>
        <v>0</v>
      </c>
      <c r="Q327" s="23">
        <f>SUM($H$8:H327)</f>
        <v>1213903.0358609888</v>
      </c>
      <c r="R327" s="23">
        <f>SUM($J$8:J327)</f>
        <v>849999.99999998137</v>
      </c>
      <c r="S327" s="23">
        <f>SUM($I$8:I327)</f>
        <v>363903.03586100729</v>
      </c>
      <c r="T327" s="23">
        <f>SUM($L$8:L327)</f>
        <v>1173726.0416666653</v>
      </c>
      <c r="U327" s="23">
        <f>SUM($N$8:N327)</f>
        <v>850000.00000000303</v>
      </c>
      <c r="V327" s="23">
        <f>SUM($M$8:M327)</f>
        <v>323726.04166666517</v>
      </c>
    </row>
    <row r="328" spans="2:22">
      <c r="B328" s="29"/>
      <c r="C328" s="28"/>
      <c r="E328" s="9">
        <f t="shared" si="53"/>
        <v>53783</v>
      </c>
      <c r="F328" s="31">
        <f t="shared" si="47"/>
        <v>5.0500000000000007</v>
      </c>
      <c r="G328" s="32">
        <f t="shared" si="48"/>
        <v>4.2083333333333339E-3</v>
      </c>
      <c r="H328" s="11">
        <f t="shared" si="49"/>
        <v>0</v>
      </c>
      <c r="I328" s="11">
        <f t="shared" si="50"/>
        <v>0</v>
      </c>
      <c r="J328" s="11">
        <f t="shared" si="54"/>
        <v>0</v>
      </c>
      <c r="K328" s="11">
        <f t="shared" si="55"/>
        <v>0</v>
      </c>
      <c r="L328" s="19">
        <f t="shared" si="51"/>
        <v>0</v>
      </c>
      <c r="M328" s="19">
        <f t="shared" si="52"/>
        <v>0</v>
      </c>
      <c r="N328" s="19">
        <f t="shared" si="56"/>
        <v>0</v>
      </c>
      <c r="O328" s="19">
        <f t="shared" si="57"/>
        <v>0</v>
      </c>
      <c r="Q328" s="23">
        <f>SUM($H$8:H328)</f>
        <v>1213903.0358609888</v>
      </c>
      <c r="R328" s="23">
        <f>SUM($J$8:J328)</f>
        <v>849999.99999998137</v>
      </c>
      <c r="S328" s="23">
        <f>SUM($I$8:I328)</f>
        <v>363903.03586100729</v>
      </c>
      <c r="T328" s="23">
        <f>SUM($L$8:L328)</f>
        <v>1173726.0416666653</v>
      </c>
      <c r="U328" s="23">
        <f>SUM($N$8:N328)</f>
        <v>850000.00000000303</v>
      </c>
      <c r="V328" s="23">
        <f>SUM($M$8:M328)</f>
        <v>323726.04166666517</v>
      </c>
    </row>
    <row r="329" spans="2:22">
      <c r="B329" s="29"/>
      <c r="C329" s="28"/>
      <c r="E329" s="9">
        <f t="shared" si="53"/>
        <v>53813</v>
      </c>
      <c r="F329" s="31">
        <f t="shared" ref="F329:F375" si="58">VLOOKUP(E329,$B$8:$C$376,2)+$F$4</f>
        <v>5.0500000000000007</v>
      </c>
      <c r="G329" s="32">
        <f t="shared" ref="G329:G375" si="59">F329/12/100</f>
        <v>4.2083333333333339E-3</v>
      </c>
      <c r="H329" s="11">
        <f t="shared" ref="H329:H375" si="60">IF(K328=0,0,$H$8)</f>
        <v>0</v>
      </c>
      <c r="I329" s="11">
        <f t="shared" ref="I329:I375" si="61">K328*G329</f>
        <v>0</v>
      </c>
      <c r="J329" s="11">
        <f t="shared" si="54"/>
        <v>0</v>
      </c>
      <c r="K329" s="11">
        <f t="shared" si="55"/>
        <v>0</v>
      </c>
      <c r="L329" s="19">
        <f t="shared" ref="L329:L375" si="62">IF(O328=0,0,$H$4/$J$4+O328*G329)</f>
        <v>0</v>
      </c>
      <c r="M329" s="19">
        <f t="shared" ref="M329:M375" si="63">O328*G329</f>
        <v>0</v>
      </c>
      <c r="N329" s="19">
        <f t="shared" si="56"/>
        <v>0</v>
      </c>
      <c r="O329" s="19">
        <f t="shared" si="57"/>
        <v>0</v>
      </c>
      <c r="Q329" s="23">
        <f>SUM($H$8:H329)</f>
        <v>1213903.0358609888</v>
      </c>
      <c r="R329" s="23">
        <f>SUM($J$8:J329)</f>
        <v>849999.99999998137</v>
      </c>
      <c r="S329" s="23">
        <f>SUM($I$8:I329)</f>
        <v>363903.03586100729</v>
      </c>
      <c r="T329" s="23">
        <f>SUM($L$8:L329)</f>
        <v>1173726.0416666653</v>
      </c>
      <c r="U329" s="23">
        <f>SUM($N$8:N329)</f>
        <v>850000.00000000303</v>
      </c>
      <c r="V329" s="23">
        <f>SUM($M$8:M329)</f>
        <v>323726.04166666517</v>
      </c>
    </row>
    <row r="330" spans="2:22">
      <c r="B330" s="29"/>
      <c r="C330" s="28"/>
      <c r="E330" s="9">
        <f t="shared" ref="E330:E375" si="64">EDATE(E329,1)</f>
        <v>53844</v>
      </c>
      <c r="F330" s="31">
        <f t="shared" si="58"/>
        <v>5.0500000000000007</v>
      </c>
      <c r="G330" s="32">
        <f t="shared" si="59"/>
        <v>4.2083333333333339E-3</v>
      </c>
      <c r="H330" s="11">
        <f t="shared" si="60"/>
        <v>0</v>
      </c>
      <c r="I330" s="11">
        <f t="shared" si="61"/>
        <v>0</v>
      </c>
      <c r="J330" s="11">
        <f t="shared" ref="J330:J375" si="65">H330-I330</f>
        <v>0</v>
      </c>
      <c r="K330" s="11">
        <f t="shared" ref="K330:K375" si="66">IF( K329-J330&lt;1,0,K329-J330)</f>
        <v>0</v>
      </c>
      <c r="L330" s="19">
        <f t="shared" si="62"/>
        <v>0</v>
      </c>
      <c r="M330" s="19">
        <f t="shared" si="63"/>
        <v>0</v>
      </c>
      <c r="N330" s="19">
        <f t="shared" ref="N330:N375" si="67">IF(O329=0,0,$H$4/$J$4)</f>
        <v>0</v>
      </c>
      <c r="O330" s="19">
        <f t="shared" ref="O330:O375" si="68">IF(O329-N330&lt;1,0,O329-N330)</f>
        <v>0</v>
      </c>
      <c r="Q330" s="23">
        <f>SUM($H$8:H330)</f>
        <v>1213903.0358609888</v>
      </c>
      <c r="R330" s="23">
        <f>SUM($J$8:J330)</f>
        <v>849999.99999998137</v>
      </c>
      <c r="S330" s="23">
        <f>SUM($I$8:I330)</f>
        <v>363903.03586100729</v>
      </c>
      <c r="T330" s="23">
        <f>SUM($L$8:L330)</f>
        <v>1173726.0416666653</v>
      </c>
      <c r="U330" s="23">
        <f>SUM($N$8:N330)</f>
        <v>850000.00000000303</v>
      </c>
      <c r="V330" s="23">
        <f>SUM($M$8:M330)</f>
        <v>323726.04166666517</v>
      </c>
    </row>
    <row r="331" spans="2:22">
      <c r="B331" s="29"/>
      <c r="C331" s="28"/>
      <c r="E331" s="9">
        <f t="shared" si="64"/>
        <v>53874</v>
      </c>
      <c r="F331" s="31">
        <f t="shared" si="58"/>
        <v>5.0500000000000007</v>
      </c>
      <c r="G331" s="32">
        <f t="shared" si="59"/>
        <v>4.2083333333333339E-3</v>
      </c>
      <c r="H331" s="11">
        <f t="shared" si="60"/>
        <v>0</v>
      </c>
      <c r="I331" s="11">
        <f t="shared" si="61"/>
        <v>0</v>
      </c>
      <c r="J331" s="11">
        <f t="shared" si="65"/>
        <v>0</v>
      </c>
      <c r="K331" s="11">
        <f t="shared" si="66"/>
        <v>0</v>
      </c>
      <c r="L331" s="19">
        <f t="shared" si="62"/>
        <v>0</v>
      </c>
      <c r="M331" s="19">
        <f t="shared" si="63"/>
        <v>0</v>
      </c>
      <c r="N331" s="19">
        <f t="shared" si="67"/>
        <v>0</v>
      </c>
      <c r="O331" s="19">
        <f t="shared" si="68"/>
        <v>0</v>
      </c>
      <c r="Q331" s="23">
        <f>SUM($H$8:H331)</f>
        <v>1213903.0358609888</v>
      </c>
      <c r="R331" s="23">
        <f>SUM($J$8:J331)</f>
        <v>849999.99999998137</v>
      </c>
      <c r="S331" s="23">
        <f>SUM($I$8:I331)</f>
        <v>363903.03586100729</v>
      </c>
      <c r="T331" s="23">
        <f>SUM($L$8:L331)</f>
        <v>1173726.0416666653</v>
      </c>
      <c r="U331" s="23">
        <f>SUM($N$8:N331)</f>
        <v>850000.00000000303</v>
      </c>
      <c r="V331" s="23">
        <f>SUM($M$8:M331)</f>
        <v>323726.04166666517</v>
      </c>
    </row>
    <row r="332" spans="2:22">
      <c r="B332" s="29"/>
      <c r="C332" s="28"/>
      <c r="E332" s="9">
        <f t="shared" si="64"/>
        <v>53905</v>
      </c>
      <c r="F332" s="31">
        <f t="shared" si="58"/>
        <v>5.0500000000000007</v>
      </c>
      <c r="G332" s="32">
        <f t="shared" si="59"/>
        <v>4.2083333333333339E-3</v>
      </c>
      <c r="H332" s="11">
        <f t="shared" si="60"/>
        <v>0</v>
      </c>
      <c r="I332" s="11">
        <f t="shared" si="61"/>
        <v>0</v>
      </c>
      <c r="J332" s="11">
        <f t="shared" si="65"/>
        <v>0</v>
      </c>
      <c r="K332" s="11">
        <f t="shared" si="66"/>
        <v>0</v>
      </c>
      <c r="L332" s="19">
        <f t="shared" si="62"/>
        <v>0</v>
      </c>
      <c r="M332" s="19">
        <f t="shared" si="63"/>
        <v>0</v>
      </c>
      <c r="N332" s="19">
        <f t="shared" si="67"/>
        <v>0</v>
      </c>
      <c r="O332" s="19">
        <f t="shared" si="68"/>
        <v>0</v>
      </c>
      <c r="Q332" s="23">
        <f>SUM($H$8:H332)</f>
        <v>1213903.0358609888</v>
      </c>
      <c r="R332" s="23">
        <f>SUM($J$8:J332)</f>
        <v>849999.99999998137</v>
      </c>
      <c r="S332" s="23">
        <f>SUM($I$8:I332)</f>
        <v>363903.03586100729</v>
      </c>
      <c r="T332" s="23">
        <f>SUM($L$8:L332)</f>
        <v>1173726.0416666653</v>
      </c>
      <c r="U332" s="23">
        <f>SUM($N$8:N332)</f>
        <v>850000.00000000303</v>
      </c>
      <c r="V332" s="23">
        <f>SUM($M$8:M332)</f>
        <v>323726.04166666517</v>
      </c>
    </row>
    <row r="333" spans="2:22">
      <c r="B333" s="29"/>
      <c r="C333" s="28"/>
      <c r="E333" s="9">
        <f t="shared" si="64"/>
        <v>53936</v>
      </c>
      <c r="F333" s="31">
        <f t="shared" si="58"/>
        <v>5.0500000000000007</v>
      </c>
      <c r="G333" s="32">
        <f t="shared" si="59"/>
        <v>4.2083333333333339E-3</v>
      </c>
      <c r="H333" s="11">
        <f t="shared" si="60"/>
        <v>0</v>
      </c>
      <c r="I333" s="11">
        <f t="shared" si="61"/>
        <v>0</v>
      </c>
      <c r="J333" s="11">
        <f t="shared" si="65"/>
        <v>0</v>
      </c>
      <c r="K333" s="11">
        <f t="shared" si="66"/>
        <v>0</v>
      </c>
      <c r="L333" s="19">
        <f t="shared" si="62"/>
        <v>0</v>
      </c>
      <c r="M333" s="19">
        <f t="shared" si="63"/>
        <v>0</v>
      </c>
      <c r="N333" s="19">
        <f t="shared" si="67"/>
        <v>0</v>
      </c>
      <c r="O333" s="19">
        <f t="shared" si="68"/>
        <v>0</v>
      </c>
      <c r="Q333" s="23">
        <f>SUM($H$8:H333)</f>
        <v>1213903.0358609888</v>
      </c>
      <c r="R333" s="23">
        <f>SUM($J$8:J333)</f>
        <v>849999.99999998137</v>
      </c>
      <c r="S333" s="23">
        <f>SUM($I$8:I333)</f>
        <v>363903.03586100729</v>
      </c>
      <c r="T333" s="23">
        <f>SUM($L$8:L333)</f>
        <v>1173726.0416666653</v>
      </c>
      <c r="U333" s="23">
        <f>SUM($N$8:N333)</f>
        <v>850000.00000000303</v>
      </c>
      <c r="V333" s="23">
        <f>SUM($M$8:M333)</f>
        <v>323726.04166666517</v>
      </c>
    </row>
    <row r="334" spans="2:22">
      <c r="B334" s="29"/>
      <c r="C334" s="28"/>
      <c r="E334" s="9">
        <f t="shared" si="64"/>
        <v>53966</v>
      </c>
      <c r="F334" s="31">
        <f t="shared" si="58"/>
        <v>5.0500000000000007</v>
      </c>
      <c r="G334" s="32">
        <f t="shared" si="59"/>
        <v>4.2083333333333339E-3</v>
      </c>
      <c r="H334" s="11">
        <f t="shared" si="60"/>
        <v>0</v>
      </c>
      <c r="I334" s="11">
        <f t="shared" si="61"/>
        <v>0</v>
      </c>
      <c r="J334" s="11">
        <f t="shared" si="65"/>
        <v>0</v>
      </c>
      <c r="K334" s="11">
        <f t="shared" si="66"/>
        <v>0</v>
      </c>
      <c r="L334" s="19">
        <f t="shared" si="62"/>
        <v>0</v>
      </c>
      <c r="M334" s="19">
        <f t="shared" si="63"/>
        <v>0</v>
      </c>
      <c r="N334" s="19">
        <f t="shared" si="67"/>
        <v>0</v>
      </c>
      <c r="O334" s="19">
        <f t="shared" si="68"/>
        <v>0</v>
      </c>
      <c r="Q334" s="23">
        <f>SUM($H$8:H334)</f>
        <v>1213903.0358609888</v>
      </c>
      <c r="R334" s="23">
        <f>SUM($J$8:J334)</f>
        <v>849999.99999998137</v>
      </c>
      <c r="S334" s="23">
        <f>SUM($I$8:I334)</f>
        <v>363903.03586100729</v>
      </c>
      <c r="T334" s="23">
        <f>SUM($L$8:L334)</f>
        <v>1173726.0416666653</v>
      </c>
      <c r="U334" s="23">
        <f>SUM($N$8:N334)</f>
        <v>850000.00000000303</v>
      </c>
      <c r="V334" s="23">
        <f>SUM($M$8:M334)</f>
        <v>323726.04166666517</v>
      </c>
    </row>
    <row r="335" spans="2:22">
      <c r="B335" s="29"/>
      <c r="C335" s="28"/>
      <c r="E335" s="9">
        <f t="shared" si="64"/>
        <v>53997</v>
      </c>
      <c r="F335" s="31">
        <f t="shared" si="58"/>
        <v>5.0500000000000007</v>
      </c>
      <c r="G335" s="32">
        <f t="shared" si="59"/>
        <v>4.2083333333333339E-3</v>
      </c>
      <c r="H335" s="11">
        <f t="shared" si="60"/>
        <v>0</v>
      </c>
      <c r="I335" s="11">
        <f t="shared" si="61"/>
        <v>0</v>
      </c>
      <c r="J335" s="11">
        <f t="shared" si="65"/>
        <v>0</v>
      </c>
      <c r="K335" s="11">
        <f t="shared" si="66"/>
        <v>0</v>
      </c>
      <c r="L335" s="19">
        <f t="shared" si="62"/>
        <v>0</v>
      </c>
      <c r="M335" s="19">
        <f t="shared" si="63"/>
        <v>0</v>
      </c>
      <c r="N335" s="19">
        <f t="shared" si="67"/>
        <v>0</v>
      </c>
      <c r="O335" s="19">
        <f t="shared" si="68"/>
        <v>0</v>
      </c>
      <c r="Q335" s="23">
        <f>SUM($H$8:H335)</f>
        <v>1213903.0358609888</v>
      </c>
      <c r="R335" s="23">
        <f>SUM($J$8:J335)</f>
        <v>849999.99999998137</v>
      </c>
      <c r="S335" s="23">
        <f>SUM($I$8:I335)</f>
        <v>363903.03586100729</v>
      </c>
      <c r="T335" s="23">
        <f>SUM($L$8:L335)</f>
        <v>1173726.0416666653</v>
      </c>
      <c r="U335" s="23">
        <f>SUM($N$8:N335)</f>
        <v>850000.00000000303</v>
      </c>
      <c r="V335" s="23">
        <f>SUM($M$8:M335)</f>
        <v>323726.04166666517</v>
      </c>
    </row>
    <row r="336" spans="2:22">
      <c r="B336" s="29"/>
      <c r="C336" s="28"/>
      <c r="E336" s="9">
        <f t="shared" si="64"/>
        <v>54027</v>
      </c>
      <c r="F336" s="31">
        <f t="shared" si="58"/>
        <v>5.0500000000000007</v>
      </c>
      <c r="G336" s="32">
        <f t="shared" si="59"/>
        <v>4.2083333333333339E-3</v>
      </c>
      <c r="H336" s="11">
        <f t="shared" si="60"/>
        <v>0</v>
      </c>
      <c r="I336" s="11">
        <f t="shared" si="61"/>
        <v>0</v>
      </c>
      <c r="J336" s="11">
        <f t="shared" si="65"/>
        <v>0</v>
      </c>
      <c r="K336" s="11">
        <f t="shared" si="66"/>
        <v>0</v>
      </c>
      <c r="L336" s="19">
        <f t="shared" si="62"/>
        <v>0</v>
      </c>
      <c r="M336" s="19">
        <f t="shared" si="63"/>
        <v>0</v>
      </c>
      <c r="N336" s="19">
        <f t="shared" si="67"/>
        <v>0</v>
      </c>
      <c r="O336" s="19">
        <f t="shared" si="68"/>
        <v>0</v>
      </c>
      <c r="Q336" s="23">
        <f>SUM($H$8:H336)</f>
        <v>1213903.0358609888</v>
      </c>
      <c r="R336" s="23">
        <f>SUM($J$8:J336)</f>
        <v>849999.99999998137</v>
      </c>
      <c r="S336" s="23">
        <f>SUM($I$8:I336)</f>
        <v>363903.03586100729</v>
      </c>
      <c r="T336" s="23">
        <f>SUM($L$8:L336)</f>
        <v>1173726.0416666653</v>
      </c>
      <c r="U336" s="23">
        <f>SUM($N$8:N336)</f>
        <v>850000.00000000303</v>
      </c>
      <c r="V336" s="23">
        <f>SUM($M$8:M336)</f>
        <v>323726.04166666517</v>
      </c>
    </row>
    <row r="337" spans="2:22">
      <c r="B337" s="29"/>
      <c r="C337" s="28"/>
      <c r="E337" s="9">
        <f t="shared" si="64"/>
        <v>54058</v>
      </c>
      <c r="F337" s="31">
        <f t="shared" si="58"/>
        <v>5.0500000000000007</v>
      </c>
      <c r="G337" s="32">
        <f t="shared" si="59"/>
        <v>4.2083333333333339E-3</v>
      </c>
      <c r="H337" s="11">
        <f t="shared" si="60"/>
        <v>0</v>
      </c>
      <c r="I337" s="11">
        <f t="shared" si="61"/>
        <v>0</v>
      </c>
      <c r="J337" s="11">
        <f t="shared" si="65"/>
        <v>0</v>
      </c>
      <c r="K337" s="11">
        <f t="shared" si="66"/>
        <v>0</v>
      </c>
      <c r="L337" s="19">
        <f t="shared" si="62"/>
        <v>0</v>
      </c>
      <c r="M337" s="19">
        <f t="shared" si="63"/>
        <v>0</v>
      </c>
      <c r="N337" s="19">
        <f t="shared" si="67"/>
        <v>0</v>
      </c>
      <c r="O337" s="19">
        <f t="shared" si="68"/>
        <v>0</v>
      </c>
      <c r="Q337" s="23">
        <f>SUM($H$8:H337)</f>
        <v>1213903.0358609888</v>
      </c>
      <c r="R337" s="23">
        <f>SUM($J$8:J337)</f>
        <v>849999.99999998137</v>
      </c>
      <c r="S337" s="23">
        <f>SUM($I$8:I337)</f>
        <v>363903.03586100729</v>
      </c>
      <c r="T337" s="23">
        <f>SUM($L$8:L337)</f>
        <v>1173726.0416666653</v>
      </c>
      <c r="U337" s="23">
        <f>SUM($N$8:N337)</f>
        <v>850000.00000000303</v>
      </c>
      <c r="V337" s="23">
        <f>SUM($M$8:M337)</f>
        <v>323726.04166666517</v>
      </c>
    </row>
    <row r="338" spans="2:22">
      <c r="B338" s="29"/>
      <c r="C338" s="28"/>
      <c r="E338" s="9">
        <f t="shared" si="64"/>
        <v>54089</v>
      </c>
      <c r="F338" s="31">
        <f t="shared" si="58"/>
        <v>5.0500000000000007</v>
      </c>
      <c r="G338" s="32">
        <f t="shared" si="59"/>
        <v>4.2083333333333339E-3</v>
      </c>
      <c r="H338" s="11">
        <f t="shared" si="60"/>
        <v>0</v>
      </c>
      <c r="I338" s="11">
        <f t="shared" si="61"/>
        <v>0</v>
      </c>
      <c r="J338" s="11">
        <f t="shared" si="65"/>
        <v>0</v>
      </c>
      <c r="K338" s="11">
        <f t="shared" si="66"/>
        <v>0</v>
      </c>
      <c r="L338" s="19">
        <f t="shared" si="62"/>
        <v>0</v>
      </c>
      <c r="M338" s="19">
        <f t="shared" si="63"/>
        <v>0</v>
      </c>
      <c r="N338" s="19">
        <f t="shared" si="67"/>
        <v>0</v>
      </c>
      <c r="O338" s="19">
        <f t="shared" si="68"/>
        <v>0</v>
      </c>
      <c r="Q338" s="23">
        <f>SUM($H$8:H338)</f>
        <v>1213903.0358609888</v>
      </c>
      <c r="R338" s="23">
        <f>SUM($J$8:J338)</f>
        <v>849999.99999998137</v>
      </c>
      <c r="S338" s="23">
        <f>SUM($I$8:I338)</f>
        <v>363903.03586100729</v>
      </c>
      <c r="T338" s="23">
        <f>SUM($L$8:L338)</f>
        <v>1173726.0416666653</v>
      </c>
      <c r="U338" s="23">
        <f>SUM($N$8:N338)</f>
        <v>850000.00000000303</v>
      </c>
      <c r="V338" s="23">
        <f>SUM($M$8:M338)</f>
        <v>323726.04166666517</v>
      </c>
    </row>
    <row r="339" spans="2:22">
      <c r="B339" s="29"/>
      <c r="C339" s="28"/>
      <c r="E339" s="9">
        <f t="shared" si="64"/>
        <v>54118</v>
      </c>
      <c r="F339" s="31">
        <f t="shared" si="58"/>
        <v>5.0500000000000007</v>
      </c>
      <c r="G339" s="32">
        <f t="shared" si="59"/>
        <v>4.2083333333333339E-3</v>
      </c>
      <c r="H339" s="11">
        <f t="shared" si="60"/>
        <v>0</v>
      </c>
      <c r="I339" s="11">
        <f t="shared" si="61"/>
        <v>0</v>
      </c>
      <c r="J339" s="11">
        <f t="shared" si="65"/>
        <v>0</v>
      </c>
      <c r="K339" s="11">
        <f t="shared" si="66"/>
        <v>0</v>
      </c>
      <c r="L339" s="19">
        <f t="shared" si="62"/>
        <v>0</v>
      </c>
      <c r="M339" s="19">
        <f t="shared" si="63"/>
        <v>0</v>
      </c>
      <c r="N339" s="19">
        <f t="shared" si="67"/>
        <v>0</v>
      </c>
      <c r="O339" s="19">
        <f t="shared" si="68"/>
        <v>0</v>
      </c>
      <c r="Q339" s="23">
        <f>SUM($H$8:H339)</f>
        <v>1213903.0358609888</v>
      </c>
      <c r="R339" s="23">
        <f>SUM($J$8:J339)</f>
        <v>849999.99999998137</v>
      </c>
      <c r="S339" s="23">
        <f>SUM($I$8:I339)</f>
        <v>363903.03586100729</v>
      </c>
      <c r="T339" s="23">
        <f>SUM($L$8:L339)</f>
        <v>1173726.0416666653</v>
      </c>
      <c r="U339" s="23">
        <f>SUM($N$8:N339)</f>
        <v>850000.00000000303</v>
      </c>
      <c r="V339" s="23">
        <f>SUM($M$8:M339)</f>
        <v>323726.04166666517</v>
      </c>
    </row>
    <row r="340" spans="2:22">
      <c r="B340" s="29"/>
      <c r="C340" s="28"/>
      <c r="E340" s="9">
        <f t="shared" si="64"/>
        <v>54149</v>
      </c>
      <c r="F340" s="31">
        <f t="shared" si="58"/>
        <v>5.0500000000000007</v>
      </c>
      <c r="G340" s="32">
        <f t="shared" si="59"/>
        <v>4.2083333333333339E-3</v>
      </c>
      <c r="H340" s="11">
        <f t="shared" si="60"/>
        <v>0</v>
      </c>
      <c r="I340" s="11">
        <f t="shared" si="61"/>
        <v>0</v>
      </c>
      <c r="J340" s="11">
        <f t="shared" si="65"/>
        <v>0</v>
      </c>
      <c r="K340" s="11">
        <f t="shared" si="66"/>
        <v>0</v>
      </c>
      <c r="L340" s="19">
        <f t="shared" si="62"/>
        <v>0</v>
      </c>
      <c r="M340" s="19">
        <f t="shared" si="63"/>
        <v>0</v>
      </c>
      <c r="N340" s="19">
        <f t="shared" si="67"/>
        <v>0</v>
      </c>
      <c r="O340" s="19">
        <f t="shared" si="68"/>
        <v>0</v>
      </c>
      <c r="Q340" s="23">
        <f>SUM($H$8:H340)</f>
        <v>1213903.0358609888</v>
      </c>
      <c r="R340" s="23">
        <f>SUM($J$8:J340)</f>
        <v>849999.99999998137</v>
      </c>
      <c r="S340" s="23">
        <f>SUM($I$8:I340)</f>
        <v>363903.03586100729</v>
      </c>
      <c r="T340" s="23">
        <f>SUM($L$8:L340)</f>
        <v>1173726.0416666653</v>
      </c>
      <c r="U340" s="23">
        <f>SUM($N$8:N340)</f>
        <v>850000.00000000303</v>
      </c>
      <c r="V340" s="23">
        <f>SUM($M$8:M340)</f>
        <v>323726.04166666517</v>
      </c>
    </row>
    <row r="341" spans="2:22">
      <c r="B341" s="29"/>
      <c r="C341" s="28"/>
      <c r="E341" s="9">
        <f t="shared" si="64"/>
        <v>54179</v>
      </c>
      <c r="F341" s="31">
        <f t="shared" si="58"/>
        <v>5.0500000000000007</v>
      </c>
      <c r="G341" s="32">
        <f t="shared" si="59"/>
        <v>4.2083333333333339E-3</v>
      </c>
      <c r="H341" s="11">
        <f t="shared" si="60"/>
        <v>0</v>
      </c>
      <c r="I341" s="11">
        <f t="shared" si="61"/>
        <v>0</v>
      </c>
      <c r="J341" s="11">
        <f t="shared" si="65"/>
        <v>0</v>
      </c>
      <c r="K341" s="11">
        <f t="shared" si="66"/>
        <v>0</v>
      </c>
      <c r="L341" s="19">
        <f t="shared" si="62"/>
        <v>0</v>
      </c>
      <c r="M341" s="19">
        <f t="shared" si="63"/>
        <v>0</v>
      </c>
      <c r="N341" s="19">
        <f t="shared" si="67"/>
        <v>0</v>
      </c>
      <c r="O341" s="19">
        <f t="shared" si="68"/>
        <v>0</v>
      </c>
      <c r="Q341" s="23">
        <f>SUM($H$8:H341)</f>
        <v>1213903.0358609888</v>
      </c>
      <c r="R341" s="23">
        <f>SUM($J$8:J341)</f>
        <v>849999.99999998137</v>
      </c>
      <c r="S341" s="23">
        <f>SUM($I$8:I341)</f>
        <v>363903.03586100729</v>
      </c>
      <c r="T341" s="23">
        <f>SUM($L$8:L341)</f>
        <v>1173726.0416666653</v>
      </c>
      <c r="U341" s="23">
        <f>SUM($N$8:N341)</f>
        <v>850000.00000000303</v>
      </c>
      <c r="V341" s="23">
        <f>SUM($M$8:M341)</f>
        <v>323726.04166666517</v>
      </c>
    </row>
    <row r="342" spans="2:22">
      <c r="B342" s="29"/>
      <c r="C342" s="28"/>
      <c r="E342" s="9">
        <f t="shared" si="64"/>
        <v>54210</v>
      </c>
      <c r="F342" s="31">
        <f t="shared" si="58"/>
        <v>5.0500000000000007</v>
      </c>
      <c r="G342" s="32">
        <f t="shared" si="59"/>
        <v>4.2083333333333339E-3</v>
      </c>
      <c r="H342" s="11">
        <f t="shared" si="60"/>
        <v>0</v>
      </c>
      <c r="I342" s="11">
        <f t="shared" si="61"/>
        <v>0</v>
      </c>
      <c r="J342" s="11">
        <f t="shared" si="65"/>
        <v>0</v>
      </c>
      <c r="K342" s="11">
        <f t="shared" si="66"/>
        <v>0</v>
      </c>
      <c r="L342" s="19">
        <f t="shared" si="62"/>
        <v>0</v>
      </c>
      <c r="M342" s="19">
        <f t="shared" si="63"/>
        <v>0</v>
      </c>
      <c r="N342" s="19">
        <f t="shared" si="67"/>
        <v>0</v>
      </c>
      <c r="O342" s="19">
        <f t="shared" si="68"/>
        <v>0</v>
      </c>
      <c r="Q342" s="23">
        <f>SUM($H$8:H342)</f>
        <v>1213903.0358609888</v>
      </c>
      <c r="R342" s="23">
        <f>SUM($J$8:J342)</f>
        <v>849999.99999998137</v>
      </c>
      <c r="S342" s="23">
        <f>SUM($I$8:I342)</f>
        <v>363903.03586100729</v>
      </c>
      <c r="T342" s="23">
        <f>SUM($L$8:L342)</f>
        <v>1173726.0416666653</v>
      </c>
      <c r="U342" s="23">
        <f>SUM($N$8:N342)</f>
        <v>850000.00000000303</v>
      </c>
      <c r="V342" s="23">
        <f>SUM($M$8:M342)</f>
        <v>323726.04166666517</v>
      </c>
    </row>
    <row r="343" spans="2:22">
      <c r="B343" s="29"/>
      <c r="C343" s="28"/>
      <c r="E343" s="9">
        <f t="shared" si="64"/>
        <v>54240</v>
      </c>
      <c r="F343" s="31">
        <f t="shared" si="58"/>
        <v>5.0500000000000007</v>
      </c>
      <c r="G343" s="32">
        <f t="shared" si="59"/>
        <v>4.2083333333333339E-3</v>
      </c>
      <c r="H343" s="11">
        <f t="shared" si="60"/>
        <v>0</v>
      </c>
      <c r="I343" s="11">
        <f t="shared" si="61"/>
        <v>0</v>
      </c>
      <c r="J343" s="11">
        <f t="shared" si="65"/>
        <v>0</v>
      </c>
      <c r="K343" s="11">
        <f t="shared" si="66"/>
        <v>0</v>
      </c>
      <c r="L343" s="19">
        <f t="shared" si="62"/>
        <v>0</v>
      </c>
      <c r="M343" s="19">
        <f t="shared" si="63"/>
        <v>0</v>
      </c>
      <c r="N343" s="19">
        <f t="shared" si="67"/>
        <v>0</v>
      </c>
      <c r="O343" s="19">
        <f t="shared" si="68"/>
        <v>0</v>
      </c>
      <c r="Q343" s="23">
        <f>SUM($H$8:H343)</f>
        <v>1213903.0358609888</v>
      </c>
      <c r="R343" s="23">
        <f>SUM($J$8:J343)</f>
        <v>849999.99999998137</v>
      </c>
      <c r="S343" s="23">
        <f>SUM($I$8:I343)</f>
        <v>363903.03586100729</v>
      </c>
      <c r="T343" s="23">
        <f>SUM($L$8:L343)</f>
        <v>1173726.0416666653</v>
      </c>
      <c r="U343" s="23">
        <f>SUM($N$8:N343)</f>
        <v>850000.00000000303</v>
      </c>
      <c r="V343" s="23">
        <f>SUM($M$8:M343)</f>
        <v>323726.04166666517</v>
      </c>
    </row>
    <row r="344" spans="2:22">
      <c r="B344" s="29"/>
      <c r="C344" s="28"/>
      <c r="E344" s="9">
        <f t="shared" si="64"/>
        <v>54271</v>
      </c>
      <c r="F344" s="31">
        <f t="shared" si="58"/>
        <v>5.0500000000000007</v>
      </c>
      <c r="G344" s="32">
        <f t="shared" si="59"/>
        <v>4.2083333333333339E-3</v>
      </c>
      <c r="H344" s="11">
        <f t="shared" si="60"/>
        <v>0</v>
      </c>
      <c r="I344" s="11">
        <f t="shared" si="61"/>
        <v>0</v>
      </c>
      <c r="J344" s="11">
        <f t="shared" si="65"/>
        <v>0</v>
      </c>
      <c r="K344" s="11">
        <f t="shared" si="66"/>
        <v>0</v>
      </c>
      <c r="L344" s="19">
        <f t="shared" si="62"/>
        <v>0</v>
      </c>
      <c r="M344" s="19">
        <f t="shared" si="63"/>
        <v>0</v>
      </c>
      <c r="N344" s="19">
        <f t="shared" si="67"/>
        <v>0</v>
      </c>
      <c r="O344" s="19">
        <f t="shared" si="68"/>
        <v>0</v>
      </c>
      <c r="Q344" s="23">
        <f>SUM($H$8:H344)</f>
        <v>1213903.0358609888</v>
      </c>
      <c r="R344" s="23">
        <f>SUM($J$8:J344)</f>
        <v>849999.99999998137</v>
      </c>
      <c r="S344" s="23">
        <f>SUM($I$8:I344)</f>
        <v>363903.03586100729</v>
      </c>
      <c r="T344" s="23">
        <f>SUM($L$8:L344)</f>
        <v>1173726.0416666653</v>
      </c>
      <c r="U344" s="23">
        <f>SUM($N$8:N344)</f>
        <v>850000.00000000303</v>
      </c>
      <c r="V344" s="23">
        <f>SUM($M$8:M344)</f>
        <v>323726.04166666517</v>
      </c>
    </row>
    <row r="345" spans="2:22">
      <c r="B345" s="29"/>
      <c r="C345" s="28"/>
      <c r="E345" s="9">
        <f t="shared" si="64"/>
        <v>54302</v>
      </c>
      <c r="F345" s="31">
        <f t="shared" si="58"/>
        <v>5.0500000000000007</v>
      </c>
      <c r="G345" s="32">
        <f t="shared" si="59"/>
        <v>4.2083333333333339E-3</v>
      </c>
      <c r="H345" s="11">
        <f t="shared" si="60"/>
        <v>0</v>
      </c>
      <c r="I345" s="11">
        <f t="shared" si="61"/>
        <v>0</v>
      </c>
      <c r="J345" s="11">
        <f t="shared" si="65"/>
        <v>0</v>
      </c>
      <c r="K345" s="11">
        <f t="shared" si="66"/>
        <v>0</v>
      </c>
      <c r="L345" s="19">
        <f t="shared" si="62"/>
        <v>0</v>
      </c>
      <c r="M345" s="19">
        <f t="shared" si="63"/>
        <v>0</v>
      </c>
      <c r="N345" s="19">
        <f t="shared" si="67"/>
        <v>0</v>
      </c>
      <c r="O345" s="19">
        <f t="shared" si="68"/>
        <v>0</v>
      </c>
      <c r="Q345" s="23">
        <f>SUM($H$8:H345)</f>
        <v>1213903.0358609888</v>
      </c>
      <c r="R345" s="23">
        <f>SUM($J$8:J345)</f>
        <v>849999.99999998137</v>
      </c>
      <c r="S345" s="23">
        <f>SUM($I$8:I345)</f>
        <v>363903.03586100729</v>
      </c>
      <c r="T345" s="23">
        <f>SUM($L$8:L345)</f>
        <v>1173726.0416666653</v>
      </c>
      <c r="U345" s="23">
        <f>SUM($N$8:N345)</f>
        <v>850000.00000000303</v>
      </c>
      <c r="V345" s="23">
        <f>SUM($M$8:M345)</f>
        <v>323726.04166666517</v>
      </c>
    </row>
    <row r="346" spans="2:22">
      <c r="B346" s="29"/>
      <c r="C346" s="28"/>
      <c r="E346" s="9">
        <f t="shared" si="64"/>
        <v>54332</v>
      </c>
      <c r="F346" s="31">
        <f t="shared" si="58"/>
        <v>5.0500000000000007</v>
      </c>
      <c r="G346" s="32">
        <f t="shared" si="59"/>
        <v>4.2083333333333339E-3</v>
      </c>
      <c r="H346" s="11">
        <f t="shared" si="60"/>
        <v>0</v>
      </c>
      <c r="I346" s="11">
        <f t="shared" si="61"/>
        <v>0</v>
      </c>
      <c r="J346" s="11">
        <f t="shared" si="65"/>
        <v>0</v>
      </c>
      <c r="K346" s="11">
        <f t="shared" si="66"/>
        <v>0</v>
      </c>
      <c r="L346" s="19">
        <f t="shared" si="62"/>
        <v>0</v>
      </c>
      <c r="M346" s="19">
        <f t="shared" si="63"/>
        <v>0</v>
      </c>
      <c r="N346" s="19">
        <f t="shared" si="67"/>
        <v>0</v>
      </c>
      <c r="O346" s="19">
        <f t="shared" si="68"/>
        <v>0</v>
      </c>
      <c r="Q346" s="23">
        <f>SUM($H$8:H346)</f>
        <v>1213903.0358609888</v>
      </c>
      <c r="R346" s="23">
        <f>SUM($J$8:J346)</f>
        <v>849999.99999998137</v>
      </c>
      <c r="S346" s="23">
        <f>SUM($I$8:I346)</f>
        <v>363903.03586100729</v>
      </c>
      <c r="T346" s="23">
        <f>SUM($L$8:L346)</f>
        <v>1173726.0416666653</v>
      </c>
      <c r="U346" s="23">
        <f>SUM($N$8:N346)</f>
        <v>850000.00000000303</v>
      </c>
      <c r="V346" s="23">
        <f>SUM($M$8:M346)</f>
        <v>323726.04166666517</v>
      </c>
    </row>
    <row r="347" spans="2:22">
      <c r="B347" s="29"/>
      <c r="C347" s="28"/>
      <c r="E347" s="9">
        <f t="shared" si="64"/>
        <v>54363</v>
      </c>
      <c r="F347" s="31">
        <f t="shared" si="58"/>
        <v>5.0500000000000007</v>
      </c>
      <c r="G347" s="32">
        <f t="shared" si="59"/>
        <v>4.2083333333333339E-3</v>
      </c>
      <c r="H347" s="11">
        <f t="shared" si="60"/>
        <v>0</v>
      </c>
      <c r="I347" s="11">
        <f t="shared" si="61"/>
        <v>0</v>
      </c>
      <c r="J347" s="11">
        <f t="shared" si="65"/>
        <v>0</v>
      </c>
      <c r="K347" s="11">
        <f t="shared" si="66"/>
        <v>0</v>
      </c>
      <c r="L347" s="19">
        <f t="shared" si="62"/>
        <v>0</v>
      </c>
      <c r="M347" s="19">
        <f t="shared" si="63"/>
        <v>0</v>
      </c>
      <c r="N347" s="19">
        <f t="shared" si="67"/>
        <v>0</v>
      </c>
      <c r="O347" s="19">
        <f t="shared" si="68"/>
        <v>0</v>
      </c>
      <c r="Q347" s="23">
        <f>SUM($H$8:H347)</f>
        <v>1213903.0358609888</v>
      </c>
      <c r="R347" s="23">
        <f>SUM($J$8:J347)</f>
        <v>849999.99999998137</v>
      </c>
      <c r="S347" s="23">
        <f>SUM($I$8:I347)</f>
        <v>363903.03586100729</v>
      </c>
      <c r="T347" s="23">
        <f>SUM($L$8:L347)</f>
        <v>1173726.0416666653</v>
      </c>
      <c r="U347" s="23">
        <f>SUM($N$8:N347)</f>
        <v>850000.00000000303</v>
      </c>
      <c r="V347" s="23">
        <f>SUM($M$8:M347)</f>
        <v>323726.04166666517</v>
      </c>
    </row>
    <row r="348" spans="2:22">
      <c r="B348" s="29"/>
      <c r="C348" s="28"/>
      <c r="E348" s="9">
        <f t="shared" si="64"/>
        <v>54393</v>
      </c>
      <c r="F348" s="31">
        <f t="shared" si="58"/>
        <v>5.0500000000000007</v>
      </c>
      <c r="G348" s="32">
        <f t="shared" si="59"/>
        <v>4.2083333333333339E-3</v>
      </c>
      <c r="H348" s="11">
        <f t="shared" si="60"/>
        <v>0</v>
      </c>
      <c r="I348" s="11">
        <f t="shared" si="61"/>
        <v>0</v>
      </c>
      <c r="J348" s="11">
        <f t="shared" si="65"/>
        <v>0</v>
      </c>
      <c r="K348" s="11">
        <f t="shared" si="66"/>
        <v>0</v>
      </c>
      <c r="L348" s="19">
        <f t="shared" si="62"/>
        <v>0</v>
      </c>
      <c r="M348" s="19">
        <f t="shared" si="63"/>
        <v>0</v>
      </c>
      <c r="N348" s="19">
        <f t="shared" si="67"/>
        <v>0</v>
      </c>
      <c r="O348" s="19">
        <f t="shared" si="68"/>
        <v>0</v>
      </c>
      <c r="Q348" s="23">
        <f>SUM($H$8:H348)</f>
        <v>1213903.0358609888</v>
      </c>
      <c r="R348" s="23">
        <f>SUM($J$8:J348)</f>
        <v>849999.99999998137</v>
      </c>
      <c r="S348" s="23">
        <f>SUM($I$8:I348)</f>
        <v>363903.03586100729</v>
      </c>
      <c r="T348" s="23">
        <f>SUM($L$8:L348)</f>
        <v>1173726.0416666653</v>
      </c>
      <c r="U348" s="23">
        <f>SUM($N$8:N348)</f>
        <v>850000.00000000303</v>
      </c>
      <c r="V348" s="23">
        <f>SUM($M$8:M348)</f>
        <v>323726.04166666517</v>
      </c>
    </row>
    <row r="349" spans="2:22">
      <c r="B349" s="29"/>
      <c r="C349" s="28"/>
      <c r="E349" s="9">
        <f t="shared" si="64"/>
        <v>54424</v>
      </c>
      <c r="F349" s="31">
        <f t="shared" si="58"/>
        <v>5.0500000000000007</v>
      </c>
      <c r="G349" s="32">
        <f t="shared" si="59"/>
        <v>4.2083333333333339E-3</v>
      </c>
      <c r="H349" s="11">
        <f t="shared" si="60"/>
        <v>0</v>
      </c>
      <c r="I349" s="11">
        <f t="shared" si="61"/>
        <v>0</v>
      </c>
      <c r="J349" s="11">
        <f t="shared" si="65"/>
        <v>0</v>
      </c>
      <c r="K349" s="11">
        <f t="shared" si="66"/>
        <v>0</v>
      </c>
      <c r="L349" s="19">
        <f t="shared" si="62"/>
        <v>0</v>
      </c>
      <c r="M349" s="19">
        <f t="shared" si="63"/>
        <v>0</v>
      </c>
      <c r="N349" s="19">
        <f t="shared" si="67"/>
        <v>0</v>
      </c>
      <c r="O349" s="19">
        <f t="shared" si="68"/>
        <v>0</v>
      </c>
      <c r="Q349" s="23">
        <f>SUM($H$8:H349)</f>
        <v>1213903.0358609888</v>
      </c>
      <c r="R349" s="23">
        <f>SUM($J$8:J349)</f>
        <v>849999.99999998137</v>
      </c>
      <c r="S349" s="23">
        <f>SUM($I$8:I349)</f>
        <v>363903.03586100729</v>
      </c>
      <c r="T349" s="23">
        <f>SUM($L$8:L349)</f>
        <v>1173726.0416666653</v>
      </c>
      <c r="U349" s="23">
        <f>SUM($N$8:N349)</f>
        <v>850000.00000000303</v>
      </c>
      <c r="V349" s="23">
        <f>SUM($M$8:M349)</f>
        <v>323726.04166666517</v>
      </c>
    </row>
    <row r="350" spans="2:22">
      <c r="B350" s="29"/>
      <c r="C350" s="28"/>
      <c r="E350" s="9">
        <f t="shared" si="64"/>
        <v>54455</v>
      </c>
      <c r="F350" s="31">
        <f t="shared" si="58"/>
        <v>5.0500000000000007</v>
      </c>
      <c r="G350" s="32">
        <f t="shared" si="59"/>
        <v>4.2083333333333339E-3</v>
      </c>
      <c r="H350" s="11">
        <f t="shared" si="60"/>
        <v>0</v>
      </c>
      <c r="I350" s="11">
        <f t="shared" si="61"/>
        <v>0</v>
      </c>
      <c r="J350" s="11">
        <f t="shared" si="65"/>
        <v>0</v>
      </c>
      <c r="K350" s="11">
        <f t="shared" si="66"/>
        <v>0</v>
      </c>
      <c r="L350" s="19">
        <f t="shared" si="62"/>
        <v>0</v>
      </c>
      <c r="M350" s="19">
        <f t="shared" si="63"/>
        <v>0</v>
      </c>
      <c r="N350" s="19">
        <f t="shared" si="67"/>
        <v>0</v>
      </c>
      <c r="O350" s="19">
        <f t="shared" si="68"/>
        <v>0</v>
      </c>
      <c r="Q350" s="23">
        <f>SUM($H$8:H350)</f>
        <v>1213903.0358609888</v>
      </c>
      <c r="R350" s="23">
        <f>SUM($J$8:J350)</f>
        <v>849999.99999998137</v>
      </c>
      <c r="S350" s="23">
        <f>SUM($I$8:I350)</f>
        <v>363903.03586100729</v>
      </c>
      <c r="T350" s="23">
        <f>SUM($L$8:L350)</f>
        <v>1173726.0416666653</v>
      </c>
      <c r="U350" s="23">
        <f>SUM($N$8:N350)</f>
        <v>850000.00000000303</v>
      </c>
      <c r="V350" s="23">
        <f>SUM($M$8:M350)</f>
        <v>323726.04166666517</v>
      </c>
    </row>
    <row r="351" spans="2:22">
      <c r="B351" s="29"/>
      <c r="C351" s="28"/>
      <c r="E351" s="9">
        <f t="shared" si="64"/>
        <v>54483</v>
      </c>
      <c r="F351" s="31">
        <f t="shared" si="58"/>
        <v>5.0500000000000007</v>
      </c>
      <c r="G351" s="32">
        <f t="shared" si="59"/>
        <v>4.2083333333333339E-3</v>
      </c>
      <c r="H351" s="11">
        <f t="shared" si="60"/>
        <v>0</v>
      </c>
      <c r="I351" s="11">
        <f t="shared" si="61"/>
        <v>0</v>
      </c>
      <c r="J351" s="11">
        <f t="shared" si="65"/>
        <v>0</v>
      </c>
      <c r="K351" s="11">
        <f t="shared" si="66"/>
        <v>0</v>
      </c>
      <c r="L351" s="19">
        <f t="shared" si="62"/>
        <v>0</v>
      </c>
      <c r="M351" s="19">
        <f t="shared" si="63"/>
        <v>0</v>
      </c>
      <c r="N351" s="19">
        <f t="shared" si="67"/>
        <v>0</v>
      </c>
      <c r="O351" s="19">
        <f t="shared" si="68"/>
        <v>0</v>
      </c>
      <c r="Q351" s="23">
        <f>SUM($H$8:H351)</f>
        <v>1213903.0358609888</v>
      </c>
      <c r="R351" s="23">
        <f>SUM($J$8:J351)</f>
        <v>849999.99999998137</v>
      </c>
      <c r="S351" s="23">
        <f>SUM($I$8:I351)</f>
        <v>363903.03586100729</v>
      </c>
      <c r="T351" s="23">
        <f>SUM($L$8:L351)</f>
        <v>1173726.0416666653</v>
      </c>
      <c r="U351" s="23">
        <f>SUM($N$8:N351)</f>
        <v>850000.00000000303</v>
      </c>
      <c r="V351" s="23">
        <f>SUM($M$8:M351)</f>
        <v>323726.04166666517</v>
      </c>
    </row>
    <row r="352" spans="2:22">
      <c r="B352" s="29"/>
      <c r="C352" s="28"/>
      <c r="E352" s="9">
        <f t="shared" si="64"/>
        <v>54514</v>
      </c>
      <c r="F352" s="31">
        <f t="shared" si="58"/>
        <v>5.0500000000000007</v>
      </c>
      <c r="G352" s="32">
        <f t="shared" si="59"/>
        <v>4.2083333333333339E-3</v>
      </c>
      <c r="H352" s="11">
        <f t="shared" si="60"/>
        <v>0</v>
      </c>
      <c r="I352" s="11">
        <f t="shared" si="61"/>
        <v>0</v>
      </c>
      <c r="J352" s="11">
        <f t="shared" si="65"/>
        <v>0</v>
      </c>
      <c r="K352" s="11">
        <f t="shared" si="66"/>
        <v>0</v>
      </c>
      <c r="L352" s="19">
        <f t="shared" si="62"/>
        <v>0</v>
      </c>
      <c r="M352" s="19">
        <f t="shared" si="63"/>
        <v>0</v>
      </c>
      <c r="N352" s="19">
        <f t="shared" si="67"/>
        <v>0</v>
      </c>
      <c r="O352" s="19">
        <f t="shared" si="68"/>
        <v>0</v>
      </c>
      <c r="Q352" s="23">
        <f>SUM($H$8:H352)</f>
        <v>1213903.0358609888</v>
      </c>
      <c r="R352" s="23">
        <f>SUM($J$8:J352)</f>
        <v>849999.99999998137</v>
      </c>
      <c r="S352" s="23">
        <f>SUM($I$8:I352)</f>
        <v>363903.03586100729</v>
      </c>
      <c r="T352" s="23">
        <f>SUM($L$8:L352)</f>
        <v>1173726.0416666653</v>
      </c>
      <c r="U352" s="23">
        <f>SUM($N$8:N352)</f>
        <v>850000.00000000303</v>
      </c>
      <c r="V352" s="23">
        <f>SUM($M$8:M352)</f>
        <v>323726.04166666517</v>
      </c>
    </row>
    <row r="353" spans="2:22">
      <c r="B353" s="29"/>
      <c r="C353" s="28"/>
      <c r="E353" s="9">
        <f t="shared" si="64"/>
        <v>54544</v>
      </c>
      <c r="F353" s="31">
        <f t="shared" si="58"/>
        <v>5.0500000000000007</v>
      </c>
      <c r="G353" s="32">
        <f t="shared" si="59"/>
        <v>4.2083333333333339E-3</v>
      </c>
      <c r="H353" s="11">
        <f t="shared" si="60"/>
        <v>0</v>
      </c>
      <c r="I353" s="11">
        <f t="shared" si="61"/>
        <v>0</v>
      </c>
      <c r="J353" s="11">
        <f t="shared" si="65"/>
        <v>0</v>
      </c>
      <c r="K353" s="11">
        <f t="shared" si="66"/>
        <v>0</v>
      </c>
      <c r="L353" s="19">
        <f t="shared" si="62"/>
        <v>0</v>
      </c>
      <c r="M353" s="19">
        <f t="shared" si="63"/>
        <v>0</v>
      </c>
      <c r="N353" s="19">
        <f t="shared" si="67"/>
        <v>0</v>
      </c>
      <c r="O353" s="19">
        <f t="shared" si="68"/>
        <v>0</v>
      </c>
      <c r="Q353" s="23">
        <f>SUM($H$8:H353)</f>
        <v>1213903.0358609888</v>
      </c>
      <c r="R353" s="23">
        <f>SUM($J$8:J353)</f>
        <v>849999.99999998137</v>
      </c>
      <c r="S353" s="23">
        <f>SUM($I$8:I353)</f>
        <v>363903.03586100729</v>
      </c>
      <c r="T353" s="23">
        <f>SUM($L$8:L353)</f>
        <v>1173726.0416666653</v>
      </c>
      <c r="U353" s="23">
        <f>SUM($N$8:N353)</f>
        <v>850000.00000000303</v>
      </c>
      <c r="V353" s="23">
        <f>SUM($M$8:M353)</f>
        <v>323726.04166666517</v>
      </c>
    </row>
    <row r="354" spans="2:22">
      <c r="B354" s="29"/>
      <c r="C354" s="28"/>
      <c r="E354" s="9">
        <f t="shared" si="64"/>
        <v>54575</v>
      </c>
      <c r="F354" s="31">
        <f t="shared" si="58"/>
        <v>5.0500000000000007</v>
      </c>
      <c r="G354" s="32">
        <f t="shared" si="59"/>
        <v>4.2083333333333339E-3</v>
      </c>
      <c r="H354" s="11">
        <f t="shared" si="60"/>
        <v>0</v>
      </c>
      <c r="I354" s="11">
        <f t="shared" si="61"/>
        <v>0</v>
      </c>
      <c r="J354" s="11">
        <f t="shared" si="65"/>
        <v>0</v>
      </c>
      <c r="K354" s="11">
        <f t="shared" si="66"/>
        <v>0</v>
      </c>
      <c r="L354" s="19">
        <f t="shared" si="62"/>
        <v>0</v>
      </c>
      <c r="M354" s="19">
        <f t="shared" si="63"/>
        <v>0</v>
      </c>
      <c r="N354" s="19">
        <f t="shared" si="67"/>
        <v>0</v>
      </c>
      <c r="O354" s="19">
        <f t="shared" si="68"/>
        <v>0</v>
      </c>
      <c r="Q354" s="23">
        <f>SUM($H$8:H354)</f>
        <v>1213903.0358609888</v>
      </c>
      <c r="R354" s="23">
        <f>SUM($J$8:J354)</f>
        <v>849999.99999998137</v>
      </c>
      <c r="S354" s="23">
        <f>SUM($I$8:I354)</f>
        <v>363903.03586100729</v>
      </c>
      <c r="T354" s="23">
        <f>SUM($L$8:L354)</f>
        <v>1173726.0416666653</v>
      </c>
      <c r="U354" s="23">
        <f>SUM($N$8:N354)</f>
        <v>850000.00000000303</v>
      </c>
      <c r="V354" s="23">
        <f>SUM($M$8:M354)</f>
        <v>323726.04166666517</v>
      </c>
    </row>
    <row r="355" spans="2:22">
      <c r="B355" s="29"/>
      <c r="C355" s="28"/>
      <c r="E355" s="9">
        <f t="shared" si="64"/>
        <v>54605</v>
      </c>
      <c r="F355" s="31">
        <f t="shared" si="58"/>
        <v>5.0500000000000007</v>
      </c>
      <c r="G355" s="32">
        <f t="shared" si="59"/>
        <v>4.2083333333333339E-3</v>
      </c>
      <c r="H355" s="11">
        <f t="shared" si="60"/>
        <v>0</v>
      </c>
      <c r="I355" s="11">
        <f t="shared" si="61"/>
        <v>0</v>
      </c>
      <c r="J355" s="11">
        <f t="shared" si="65"/>
        <v>0</v>
      </c>
      <c r="K355" s="11">
        <f t="shared" si="66"/>
        <v>0</v>
      </c>
      <c r="L355" s="19">
        <f t="shared" si="62"/>
        <v>0</v>
      </c>
      <c r="M355" s="19">
        <f t="shared" si="63"/>
        <v>0</v>
      </c>
      <c r="N355" s="19">
        <f t="shared" si="67"/>
        <v>0</v>
      </c>
      <c r="O355" s="19">
        <f t="shared" si="68"/>
        <v>0</v>
      </c>
      <c r="Q355" s="23">
        <f>SUM($H$8:H355)</f>
        <v>1213903.0358609888</v>
      </c>
      <c r="R355" s="23">
        <f>SUM($J$8:J355)</f>
        <v>849999.99999998137</v>
      </c>
      <c r="S355" s="23">
        <f>SUM($I$8:I355)</f>
        <v>363903.03586100729</v>
      </c>
      <c r="T355" s="23">
        <f>SUM($L$8:L355)</f>
        <v>1173726.0416666653</v>
      </c>
      <c r="U355" s="23">
        <f>SUM($N$8:N355)</f>
        <v>850000.00000000303</v>
      </c>
      <c r="V355" s="23">
        <f>SUM($M$8:M355)</f>
        <v>323726.04166666517</v>
      </c>
    </row>
    <row r="356" spans="2:22">
      <c r="B356" s="29"/>
      <c r="C356" s="28"/>
      <c r="E356" s="9">
        <f t="shared" si="64"/>
        <v>54636</v>
      </c>
      <c r="F356" s="31">
        <f t="shared" si="58"/>
        <v>5.0500000000000007</v>
      </c>
      <c r="G356" s="32">
        <f t="shared" si="59"/>
        <v>4.2083333333333339E-3</v>
      </c>
      <c r="H356" s="11">
        <f t="shared" si="60"/>
        <v>0</v>
      </c>
      <c r="I356" s="11">
        <f t="shared" si="61"/>
        <v>0</v>
      </c>
      <c r="J356" s="11">
        <f t="shared" si="65"/>
        <v>0</v>
      </c>
      <c r="K356" s="11">
        <f t="shared" si="66"/>
        <v>0</v>
      </c>
      <c r="L356" s="19">
        <f t="shared" si="62"/>
        <v>0</v>
      </c>
      <c r="M356" s="19">
        <f t="shared" si="63"/>
        <v>0</v>
      </c>
      <c r="N356" s="19">
        <f t="shared" si="67"/>
        <v>0</v>
      </c>
      <c r="O356" s="19">
        <f t="shared" si="68"/>
        <v>0</v>
      </c>
      <c r="Q356" s="23">
        <f>SUM($H$8:H356)</f>
        <v>1213903.0358609888</v>
      </c>
      <c r="R356" s="23">
        <f>SUM($J$8:J356)</f>
        <v>849999.99999998137</v>
      </c>
      <c r="S356" s="23">
        <f>SUM($I$8:I356)</f>
        <v>363903.03586100729</v>
      </c>
      <c r="T356" s="23">
        <f>SUM($L$8:L356)</f>
        <v>1173726.0416666653</v>
      </c>
      <c r="U356" s="23">
        <f>SUM($N$8:N356)</f>
        <v>850000.00000000303</v>
      </c>
      <c r="V356" s="23">
        <f>SUM($M$8:M356)</f>
        <v>323726.04166666517</v>
      </c>
    </row>
    <row r="357" spans="2:22">
      <c r="B357" s="29"/>
      <c r="C357" s="28"/>
      <c r="E357" s="9">
        <f t="shared" si="64"/>
        <v>54667</v>
      </c>
      <c r="F357" s="31">
        <f t="shared" si="58"/>
        <v>5.0500000000000007</v>
      </c>
      <c r="G357" s="32">
        <f t="shared" si="59"/>
        <v>4.2083333333333339E-3</v>
      </c>
      <c r="H357" s="11">
        <f t="shared" si="60"/>
        <v>0</v>
      </c>
      <c r="I357" s="11">
        <f t="shared" si="61"/>
        <v>0</v>
      </c>
      <c r="J357" s="11">
        <f t="shared" si="65"/>
        <v>0</v>
      </c>
      <c r="K357" s="11">
        <f t="shared" si="66"/>
        <v>0</v>
      </c>
      <c r="L357" s="19">
        <f t="shared" si="62"/>
        <v>0</v>
      </c>
      <c r="M357" s="19">
        <f t="shared" si="63"/>
        <v>0</v>
      </c>
      <c r="N357" s="19">
        <f t="shared" si="67"/>
        <v>0</v>
      </c>
      <c r="O357" s="19">
        <f t="shared" si="68"/>
        <v>0</v>
      </c>
      <c r="Q357" s="23">
        <f>SUM($H$8:H357)</f>
        <v>1213903.0358609888</v>
      </c>
      <c r="R357" s="23">
        <f>SUM($J$8:J357)</f>
        <v>849999.99999998137</v>
      </c>
      <c r="S357" s="23">
        <f>SUM($I$8:I357)</f>
        <v>363903.03586100729</v>
      </c>
      <c r="T357" s="23">
        <f>SUM($L$8:L357)</f>
        <v>1173726.0416666653</v>
      </c>
      <c r="U357" s="23">
        <f>SUM($N$8:N357)</f>
        <v>850000.00000000303</v>
      </c>
      <c r="V357" s="23">
        <f>SUM($M$8:M357)</f>
        <v>323726.04166666517</v>
      </c>
    </row>
    <row r="358" spans="2:22">
      <c r="B358" s="29"/>
      <c r="C358" s="28"/>
      <c r="E358" s="9">
        <f t="shared" si="64"/>
        <v>54697</v>
      </c>
      <c r="F358" s="31">
        <f t="shared" si="58"/>
        <v>5.0500000000000007</v>
      </c>
      <c r="G358" s="32">
        <f t="shared" si="59"/>
        <v>4.2083333333333339E-3</v>
      </c>
      <c r="H358" s="11">
        <f t="shared" si="60"/>
        <v>0</v>
      </c>
      <c r="I358" s="11">
        <f t="shared" si="61"/>
        <v>0</v>
      </c>
      <c r="J358" s="11">
        <f t="shared" si="65"/>
        <v>0</v>
      </c>
      <c r="K358" s="11">
        <f t="shared" si="66"/>
        <v>0</v>
      </c>
      <c r="L358" s="19">
        <f t="shared" si="62"/>
        <v>0</v>
      </c>
      <c r="M358" s="19">
        <f t="shared" si="63"/>
        <v>0</v>
      </c>
      <c r="N358" s="19">
        <f t="shared" si="67"/>
        <v>0</v>
      </c>
      <c r="O358" s="19">
        <f t="shared" si="68"/>
        <v>0</v>
      </c>
      <c r="Q358" s="23">
        <f>SUM($H$8:H358)</f>
        <v>1213903.0358609888</v>
      </c>
      <c r="R358" s="23">
        <f>SUM($J$8:J358)</f>
        <v>849999.99999998137</v>
      </c>
      <c r="S358" s="23">
        <f>SUM($I$8:I358)</f>
        <v>363903.03586100729</v>
      </c>
      <c r="T358" s="23">
        <f>SUM($L$8:L358)</f>
        <v>1173726.0416666653</v>
      </c>
      <c r="U358" s="23">
        <f>SUM($N$8:N358)</f>
        <v>850000.00000000303</v>
      </c>
      <c r="V358" s="23">
        <f>SUM($M$8:M358)</f>
        <v>323726.04166666517</v>
      </c>
    </row>
    <row r="359" spans="2:22">
      <c r="B359" s="29"/>
      <c r="C359" s="28"/>
      <c r="E359" s="9">
        <f t="shared" si="64"/>
        <v>54728</v>
      </c>
      <c r="F359" s="31">
        <f t="shared" si="58"/>
        <v>5.0500000000000007</v>
      </c>
      <c r="G359" s="32">
        <f t="shared" si="59"/>
        <v>4.2083333333333339E-3</v>
      </c>
      <c r="H359" s="11">
        <f t="shared" si="60"/>
        <v>0</v>
      </c>
      <c r="I359" s="11">
        <f t="shared" si="61"/>
        <v>0</v>
      </c>
      <c r="J359" s="11">
        <f t="shared" si="65"/>
        <v>0</v>
      </c>
      <c r="K359" s="11">
        <f t="shared" si="66"/>
        <v>0</v>
      </c>
      <c r="L359" s="19">
        <f t="shared" si="62"/>
        <v>0</v>
      </c>
      <c r="M359" s="19">
        <f t="shared" si="63"/>
        <v>0</v>
      </c>
      <c r="N359" s="19">
        <f t="shared" si="67"/>
        <v>0</v>
      </c>
      <c r="O359" s="19">
        <f t="shared" si="68"/>
        <v>0</v>
      </c>
      <c r="Q359" s="23">
        <f>SUM($H$8:H359)</f>
        <v>1213903.0358609888</v>
      </c>
      <c r="R359" s="23">
        <f>SUM($J$8:J359)</f>
        <v>849999.99999998137</v>
      </c>
      <c r="S359" s="23">
        <f>SUM($I$8:I359)</f>
        <v>363903.03586100729</v>
      </c>
      <c r="T359" s="23">
        <f>SUM($L$8:L359)</f>
        <v>1173726.0416666653</v>
      </c>
      <c r="U359" s="23">
        <f>SUM($N$8:N359)</f>
        <v>850000.00000000303</v>
      </c>
      <c r="V359" s="23">
        <f>SUM($M$8:M359)</f>
        <v>323726.04166666517</v>
      </c>
    </row>
    <row r="360" spans="2:22">
      <c r="B360" s="29"/>
      <c r="C360" s="28"/>
      <c r="E360" s="9">
        <f t="shared" si="64"/>
        <v>54758</v>
      </c>
      <c r="F360" s="31">
        <f t="shared" si="58"/>
        <v>5.0500000000000007</v>
      </c>
      <c r="G360" s="32">
        <f t="shared" si="59"/>
        <v>4.2083333333333339E-3</v>
      </c>
      <c r="H360" s="11">
        <f t="shared" si="60"/>
        <v>0</v>
      </c>
      <c r="I360" s="11">
        <f t="shared" si="61"/>
        <v>0</v>
      </c>
      <c r="J360" s="11">
        <f t="shared" si="65"/>
        <v>0</v>
      </c>
      <c r="K360" s="11">
        <f t="shared" si="66"/>
        <v>0</v>
      </c>
      <c r="L360" s="19">
        <f t="shared" si="62"/>
        <v>0</v>
      </c>
      <c r="M360" s="19">
        <f t="shared" si="63"/>
        <v>0</v>
      </c>
      <c r="N360" s="19">
        <f t="shared" si="67"/>
        <v>0</v>
      </c>
      <c r="O360" s="19">
        <f t="shared" si="68"/>
        <v>0</v>
      </c>
      <c r="Q360" s="23">
        <f>SUM($H$8:H360)</f>
        <v>1213903.0358609888</v>
      </c>
      <c r="R360" s="23">
        <f>SUM($J$8:J360)</f>
        <v>849999.99999998137</v>
      </c>
      <c r="S360" s="23">
        <f>SUM($I$8:I360)</f>
        <v>363903.03586100729</v>
      </c>
      <c r="T360" s="23">
        <f>SUM($L$8:L360)</f>
        <v>1173726.0416666653</v>
      </c>
      <c r="U360" s="23">
        <f>SUM($N$8:N360)</f>
        <v>850000.00000000303</v>
      </c>
      <c r="V360" s="23">
        <f>SUM($M$8:M360)</f>
        <v>323726.04166666517</v>
      </c>
    </row>
    <row r="361" spans="2:22">
      <c r="B361" s="29"/>
      <c r="C361" s="28"/>
      <c r="E361" s="9">
        <f t="shared" si="64"/>
        <v>54789</v>
      </c>
      <c r="F361" s="31">
        <f t="shared" si="58"/>
        <v>5.0500000000000007</v>
      </c>
      <c r="G361" s="32">
        <f t="shared" si="59"/>
        <v>4.2083333333333339E-3</v>
      </c>
      <c r="H361" s="11">
        <f t="shared" si="60"/>
        <v>0</v>
      </c>
      <c r="I361" s="11">
        <f t="shared" si="61"/>
        <v>0</v>
      </c>
      <c r="J361" s="11">
        <f t="shared" si="65"/>
        <v>0</v>
      </c>
      <c r="K361" s="11">
        <f t="shared" si="66"/>
        <v>0</v>
      </c>
      <c r="L361" s="19">
        <f t="shared" si="62"/>
        <v>0</v>
      </c>
      <c r="M361" s="19">
        <f t="shared" si="63"/>
        <v>0</v>
      </c>
      <c r="N361" s="19">
        <f t="shared" si="67"/>
        <v>0</v>
      </c>
      <c r="O361" s="19">
        <f t="shared" si="68"/>
        <v>0</v>
      </c>
      <c r="Q361" s="23">
        <f>SUM($H$8:H361)</f>
        <v>1213903.0358609888</v>
      </c>
      <c r="R361" s="23">
        <f>SUM($J$8:J361)</f>
        <v>849999.99999998137</v>
      </c>
      <c r="S361" s="23">
        <f>SUM($I$8:I361)</f>
        <v>363903.03586100729</v>
      </c>
      <c r="T361" s="23">
        <f>SUM($L$8:L361)</f>
        <v>1173726.0416666653</v>
      </c>
      <c r="U361" s="23">
        <f>SUM($N$8:N361)</f>
        <v>850000.00000000303</v>
      </c>
      <c r="V361" s="23">
        <f>SUM($M$8:M361)</f>
        <v>323726.04166666517</v>
      </c>
    </row>
    <row r="362" spans="2:22">
      <c r="B362" s="29"/>
      <c r="C362" s="28"/>
      <c r="E362" s="9">
        <f t="shared" si="64"/>
        <v>54820</v>
      </c>
      <c r="F362" s="31">
        <f t="shared" si="58"/>
        <v>5.0500000000000007</v>
      </c>
      <c r="G362" s="32">
        <f t="shared" si="59"/>
        <v>4.2083333333333339E-3</v>
      </c>
      <c r="H362" s="11">
        <f t="shared" si="60"/>
        <v>0</v>
      </c>
      <c r="I362" s="11">
        <f t="shared" si="61"/>
        <v>0</v>
      </c>
      <c r="J362" s="11">
        <f t="shared" si="65"/>
        <v>0</v>
      </c>
      <c r="K362" s="11">
        <f t="shared" si="66"/>
        <v>0</v>
      </c>
      <c r="L362" s="19">
        <f t="shared" si="62"/>
        <v>0</v>
      </c>
      <c r="M362" s="19">
        <f t="shared" si="63"/>
        <v>0</v>
      </c>
      <c r="N362" s="19">
        <f t="shared" si="67"/>
        <v>0</v>
      </c>
      <c r="O362" s="19">
        <f t="shared" si="68"/>
        <v>0</v>
      </c>
      <c r="Q362" s="23">
        <f>SUM($H$8:H362)</f>
        <v>1213903.0358609888</v>
      </c>
      <c r="R362" s="23">
        <f>SUM($J$8:J362)</f>
        <v>849999.99999998137</v>
      </c>
      <c r="S362" s="23">
        <f>SUM($I$8:I362)</f>
        <v>363903.03586100729</v>
      </c>
      <c r="T362" s="23">
        <f>SUM($L$8:L362)</f>
        <v>1173726.0416666653</v>
      </c>
      <c r="U362" s="23">
        <f>SUM($N$8:N362)</f>
        <v>850000.00000000303</v>
      </c>
      <c r="V362" s="23">
        <f>SUM($M$8:M362)</f>
        <v>323726.04166666517</v>
      </c>
    </row>
    <row r="363" spans="2:22">
      <c r="B363" s="29"/>
      <c r="C363" s="28"/>
      <c r="E363" s="9">
        <f t="shared" si="64"/>
        <v>54848</v>
      </c>
      <c r="F363" s="31">
        <f t="shared" si="58"/>
        <v>5.0500000000000007</v>
      </c>
      <c r="G363" s="32">
        <f t="shared" si="59"/>
        <v>4.2083333333333339E-3</v>
      </c>
      <c r="H363" s="11">
        <f t="shared" si="60"/>
        <v>0</v>
      </c>
      <c r="I363" s="11">
        <f t="shared" si="61"/>
        <v>0</v>
      </c>
      <c r="J363" s="11">
        <f t="shared" si="65"/>
        <v>0</v>
      </c>
      <c r="K363" s="11">
        <f t="shared" si="66"/>
        <v>0</v>
      </c>
      <c r="L363" s="19">
        <f t="shared" si="62"/>
        <v>0</v>
      </c>
      <c r="M363" s="19">
        <f t="shared" si="63"/>
        <v>0</v>
      </c>
      <c r="N363" s="19">
        <f t="shared" si="67"/>
        <v>0</v>
      </c>
      <c r="O363" s="19">
        <f t="shared" si="68"/>
        <v>0</v>
      </c>
      <c r="Q363" s="23">
        <f>SUM($H$8:H363)</f>
        <v>1213903.0358609888</v>
      </c>
      <c r="R363" s="23">
        <f>SUM($J$8:J363)</f>
        <v>849999.99999998137</v>
      </c>
      <c r="S363" s="23">
        <f>SUM($I$8:I363)</f>
        <v>363903.03586100729</v>
      </c>
      <c r="T363" s="23">
        <f>SUM($L$8:L363)</f>
        <v>1173726.0416666653</v>
      </c>
      <c r="U363" s="23">
        <f>SUM($N$8:N363)</f>
        <v>850000.00000000303</v>
      </c>
      <c r="V363" s="23">
        <f>SUM($M$8:M363)</f>
        <v>323726.04166666517</v>
      </c>
    </row>
    <row r="364" spans="2:22">
      <c r="B364" s="29"/>
      <c r="C364" s="28"/>
      <c r="E364" s="9">
        <f t="shared" si="64"/>
        <v>54879</v>
      </c>
      <c r="F364" s="31">
        <f t="shared" si="58"/>
        <v>5.0500000000000007</v>
      </c>
      <c r="G364" s="32">
        <f t="shared" si="59"/>
        <v>4.2083333333333339E-3</v>
      </c>
      <c r="H364" s="11">
        <f t="shared" si="60"/>
        <v>0</v>
      </c>
      <c r="I364" s="11">
        <f t="shared" si="61"/>
        <v>0</v>
      </c>
      <c r="J364" s="11">
        <f t="shared" si="65"/>
        <v>0</v>
      </c>
      <c r="K364" s="11">
        <f t="shared" si="66"/>
        <v>0</v>
      </c>
      <c r="L364" s="19">
        <f t="shared" si="62"/>
        <v>0</v>
      </c>
      <c r="M364" s="19">
        <f t="shared" si="63"/>
        <v>0</v>
      </c>
      <c r="N364" s="19">
        <f t="shared" si="67"/>
        <v>0</v>
      </c>
      <c r="O364" s="19">
        <f t="shared" si="68"/>
        <v>0</v>
      </c>
      <c r="Q364" s="23">
        <f>SUM($H$8:H364)</f>
        <v>1213903.0358609888</v>
      </c>
      <c r="R364" s="23">
        <f>SUM($J$8:J364)</f>
        <v>849999.99999998137</v>
      </c>
      <c r="S364" s="23">
        <f>SUM($I$8:I364)</f>
        <v>363903.03586100729</v>
      </c>
      <c r="T364" s="23">
        <f>SUM($L$8:L364)</f>
        <v>1173726.0416666653</v>
      </c>
      <c r="U364" s="23">
        <f>SUM($N$8:N364)</f>
        <v>850000.00000000303</v>
      </c>
      <c r="V364" s="23">
        <f>SUM($M$8:M364)</f>
        <v>323726.04166666517</v>
      </c>
    </row>
    <row r="365" spans="2:22">
      <c r="B365" s="29"/>
      <c r="C365" s="28"/>
      <c r="E365" s="9">
        <f t="shared" si="64"/>
        <v>54909</v>
      </c>
      <c r="F365" s="31">
        <f t="shared" si="58"/>
        <v>5.0500000000000007</v>
      </c>
      <c r="G365" s="32">
        <f t="shared" si="59"/>
        <v>4.2083333333333339E-3</v>
      </c>
      <c r="H365" s="11">
        <f t="shared" si="60"/>
        <v>0</v>
      </c>
      <c r="I365" s="11">
        <f t="shared" si="61"/>
        <v>0</v>
      </c>
      <c r="J365" s="11">
        <f t="shared" si="65"/>
        <v>0</v>
      </c>
      <c r="K365" s="11">
        <f t="shared" si="66"/>
        <v>0</v>
      </c>
      <c r="L365" s="19">
        <f t="shared" si="62"/>
        <v>0</v>
      </c>
      <c r="M365" s="19">
        <f t="shared" si="63"/>
        <v>0</v>
      </c>
      <c r="N365" s="19">
        <f t="shared" si="67"/>
        <v>0</v>
      </c>
      <c r="O365" s="19">
        <f t="shared" si="68"/>
        <v>0</v>
      </c>
      <c r="Q365" s="23">
        <f>SUM($H$8:H365)</f>
        <v>1213903.0358609888</v>
      </c>
      <c r="R365" s="23">
        <f>SUM($J$8:J365)</f>
        <v>849999.99999998137</v>
      </c>
      <c r="S365" s="23">
        <f>SUM($I$8:I365)</f>
        <v>363903.03586100729</v>
      </c>
      <c r="T365" s="23">
        <f>SUM($L$8:L365)</f>
        <v>1173726.0416666653</v>
      </c>
      <c r="U365" s="23">
        <f>SUM($N$8:N365)</f>
        <v>850000.00000000303</v>
      </c>
      <c r="V365" s="23">
        <f>SUM($M$8:M365)</f>
        <v>323726.04166666517</v>
      </c>
    </row>
    <row r="366" spans="2:22">
      <c r="B366" s="29"/>
      <c r="C366" s="28"/>
      <c r="E366" s="9">
        <f t="shared" si="64"/>
        <v>54940</v>
      </c>
      <c r="F366" s="31">
        <f t="shared" si="58"/>
        <v>5.0500000000000007</v>
      </c>
      <c r="G366" s="32">
        <f t="shared" si="59"/>
        <v>4.2083333333333339E-3</v>
      </c>
      <c r="H366" s="11">
        <f t="shared" si="60"/>
        <v>0</v>
      </c>
      <c r="I366" s="11">
        <f t="shared" si="61"/>
        <v>0</v>
      </c>
      <c r="J366" s="11">
        <f t="shared" si="65"/>
        <v>0</v>
      </c>
      <c r="K366" s="11">
        <f t="shared" si="66"/>
        <v>0</v>
      </c>
      <c r="L366" s="19">
        <f t="shared" si="62"/>
        <v>0</v>
      </c>
      <c r="M366" s="19">
        <f t="shared" si="63"/>
        <v>0</v>
      </c>
      <c r="N366" s="19">
        <f t="shared" si="67"/>
        <v>0</v>
      </c>
      <c r="O366" s="19">
        <f t="shared" si="68"/>
        <v>0</v>
      </c>
      <c r="Q366" s="23">
        <f>SUM($H$8:H366)</f>
        <v>1213903.0358609888</v>
      </c>
      <c r="R366" s="23">
        <f>SUM($J$8:J366)</f>
        <v>849999.99999998137</v>
      </c>
      <c r="S366" s="23">
        <f>SUM($I$8:I366)</f>
        <v>363903.03586100729</v>
      </c>
      <c r="T366" s="23">
        <f>SUM($L$8:L366)</f>
        <v>1173726.0416666653</v>
      </c>
      <c r="U366" s="23">
        <f>SUM($N$8:N366)</f>
        <v>850000.00000000303</v>
      </c>
      <c r="V366" s="23">
        <f>SUM($M$8:M366)</f>
        <v>323726.04166666517</v>
      </c>
    </row>
    <row r="367" spans="2:22">
      <c r="B367" s="29"/>
      <c r="C367" s="28"/>
      <c r="E367" s="9">
        <f t="shared" si="64"/>
        <v>54970</v>
      </c>
      <c r="F367" s="31">
        <f t="shared" si="58"/>
        <v>5.0500000000000007</v>
      </c>
      <c r="G367" s="32">
        <f t="shared" si="59"/>
        <v>4.2083333333333339E-3</v>
      </c>
      <c r="H367" s="11">
        <f t="shared" si="60"/>
        <v>0</v>
      </c>
      <c r="I367" s="11">
        <f t="shared" si="61"/>
        <v>0</v>
      </c>
      <c r="J367" s="11">
        <f t="shared" si="65"/>
        <v>0</v>
      </c>
      <c r="K367" s="11">
        <f t="shared" si="66"/>
        <v>0</v>
      </c>
      <c r="L367" s="19">
        <f t="shared" si="62"/>
        <v>0</v>
      </c>
      <c r="M367" s="19">
        <f t="shared" si="63"/>
        <v>0</v>
      </c>
      <c r="N367" s="19">
        <f t="shared" si="67"/>
        <v>0</v>
      </c>
      <c r="O367" s="19">
        <f t="shared" si="68"/>
        <v>0</v>
      </c>
      <c r="Q367" s="23">
        <f>SUM($H$8:H367)</f>
        <v>1213903.0358609888</v>
      </c>
      <c r="R367" s="23">
        <f>SUM($J$8:J367)</f>
        <v>849999.99999998137</v>
      </c>
      <c r="S367" s="23">
        <f>SUM($I$8:I367)</f>
        <v>363903.03586100729</v>
      </c>
      <c r="T367" s="23">
        <f>SUM($L$8:L367)</f>
        <v>1173726.0416666653</v>
      </c>
      <c r="U367" s="23">
        <f>SUM($N$8:N367)</f>
        <v>850000.00000000303</v>
      </c>
      <c r="V367" s="23">
        <f>SUM($M$8:M367)</f>
        <v>323726.04166666517</v>
      </c>
    </row>
    <row r="368" spans="2:22">
      <c r="B368" s="29"/>
      <c r="C368" s="28"/>
      <c r="E368" s="9">
        <f t="shared" si="64"/>
        <v>55001</v>
      </c>
      <c r="F368" s="31">
        <f t="shared" si="58"/>
        <v>5.0500000000000007</v>
      </c>
      <c r="G368" s="32">
        <f t="shared" si="59"/>
        <v>4.2083333333333339E-3</v>
      </c>
      <c r="H368" s="11">
        <f t="shared" si="60"/>
        <v>0</v>
      </c>
      <c r="I368" s="11">
        <f t="shared" si="61"/>
        <v>0</v>
      </c>
      <c r="J368" s="11">
        <f t="shared" si="65"/>
        <v>0</v>
      </c>
      <c r="K368" s="11">
        <f t="shared" si="66"/>
        <v>0</v>
      </c>
      <c r="L368" s="19">
        <f t="shared" si="62"/>
        <v>0</v>
      </c>
      <c r="M368" s="19">
        <f t="shared" si="63"/>
        <v>0</v>
      </c>
      <c r="N368" s="19">
        <f t="shared" si="67"/>
        <v>0</v>
      </c>
      <c r="O368" s="19">
        <f t="shared" si="68"/>
        <v>0</v>
      </c>
      <c r="Q368" s="23">
        <f>SUM($H$8:H368)</f>
        <v>1213903.0358609888</v>
      </c>
      <c r="R368" s="23">
        <f>SUM($J$8:J368)</f>
        <v>849999.99999998137</v>
      </c>
      <c r="S368" s="23">
        <f>SUM($I$8:I368)</f>
        <v>363903.03586100729</v>
      </c>
      <c r="T368" s="23">
        <f>SUM($L$8:L368)</f>
        <v>1173726.0416666653</v>
      </c>
      <c r="U368" s="23">
        <f>SUM($N$8:N368)</f>
        <v>850000.00000000303</v>
      </c>
      <c r="V368" s="23">
        <f>SUM($M$8:M368)</f>
        <v>323726.04166666517</v>
      </c>
    </row>
    <row r="369" spans="2:22">
      <c r="B369" s="29"/>
      <c r="C369" s="28"/>
      <c r="E369" s="9">
        <f t="shared" si="64"/>
        <v>55032</v>
      </c>
      <c r="F369" s="31">
        <f t="shared" si="58"/>
        <v>5.0500000000000007</v>
      </c>
      <c r="G369" s="32">
        <f t="shared" si="59"/>
        <v>4.2083333333333339E-3</v>
      </c>
      <c r="H369" s="11">
        <f t="shared" si="60"/>
        <v>0</v>
      </c>
      <c r="I369" s="11">
        <f t="shared" si="61"/>
        <v>0</v>
      </c>
      <c r="J369" s="11">
        <f t="shared" si="65"/>
        <v>0</v>
      </c>
      <c r="K369" s="11">
        <f t="shared" si="66"/>
        <v>0</v>
      </c>
      <c r="L369" s="19">
        <f t="shared" si="62"/>
        <v>0</v>
      </c>
      <c r="M369" s="19">
        <f t="shared" si="63"/>
        <v>0</v>
      </c>
      <c r="N369" s="19">
        <f t="shared" si="67"/>
        <v>0</v>
      </c>
      <c r="O369" s="19">
        <f t="shared" si="68"/>
        <v>0</v>
      </c>
      <c r="Q369" s="23">
        <f>SUM($H$8:H369)</f>
        <v>1213903.0358609888</v>
      </c>
      <c r="R369" s="23">
        <f>SUM($J$8:J369)</f>
        <v>849999.99999998137</v>
      </c>
      <c r="S369" s="23">
        <f>SUM($I$8:I369)</f>
        <v>363903.03586100729</v>
      </c>
      <c r="T369" s="23">
        <f>SUM($L$8:L369)</f>
        <v>1173726.0416666653</v>
      </c>
      <c r="U369" s="23">
        <f>SUM($N$8:N369)</f>
        <v>850000.00000000303</v>
      </c>
      <c r="V369" s="23">
        <f>SUM($M$8:M369)</f>
        <v>323726.04166666517</v>
      </c>
    </row>
    <row r="370" spans="2:22">
      <c r="B370" s="29"/>
      <c r="C370" s="28"/>
      <c r="E370" s="9">
        <f t="shared" si="64"/>
        <v>55062</v>
      </c>
      <c r="F370" s="31">
        <f t="shared" si="58"/>
        <v>5.0500000000000007</v>
      </c>
      <c r="G370" s="32">
        <f t="shared" si="59"/>
        <v>4.2083333333333339E-3</v>
      </c>
      <c r="H370" s="11">
        <f t="shared" si="60"/>
        <v>0</v>
      </c>
      <c r="I370" s="11">
        <f t="shared" si="61"/>
        <v>0</v>
      </c>
      <c r="J370" s="11">
        <f t="shared" si="65"/>
        <v>0</v>
      </c>
      <c r="K370" s="11">
        <f t="shared" si="66"/>
        <v>0</v>
      </c>
      <c r="L370" s="19">
        <f t="shared" si="62"/>
        <v>0</v>
      </c>
      <c r="M370" s="19">
        <f t="shared" si="63"/>
        <v>0</v>
      </c>
      <c r="N370" s="19">
        <f t="shared" si="67"/>
        <v>0</v>
      </c>
      <c r="O370" s="19">
        <f t="shared" si="68"/>
        <v>0</v>
      </c>
      <c r="Q370" s="23">
        <f>SUM($H$8:H370)</f>
        <v>1213903.0358609888</v>
      </c>
      <c r="R370" s="23">
        <f>SUM($J$8:J370)</f>
        <v>849999.99999998137</v>
      </c>
      <c r="S370" s="23">
        <f>SUM($I$8:I370)</f>
        <v>363903.03586100729</v>
      </c>
      <c r="T370" s="23">
        <f>SUM($L$8:L370)</f>
        <v>1173726.0416666653</v>
      </c>
      <c r="U370" s="23">
        <f>SUM($N$8:N370)</f>
        <v>850000.00000000303</v>
      </c>
      <c r="V370" s="23">
        <f>SUM($M$8:M370)</f>
        <v>323726.04166666517</v>
      </c>
    </row>
    <row r="371" spans="2:22">
      <c r="B371" s="29"/>
      <c r="C371" s="28"/>
      <c r="E371" s="9">
        <f t="shared" si="64"/>
        <v>55093</v>
      </c>
      <c r="F371" s="31">
        <f t="shared" si="58"/>
        <v>5.0500000000000007</v>
      </c>
      <c r="G371" s="32">
        <f t="shared" si="59"/>
        <v>4.2083333333333339E-3</v>
      </c>
      <c r="H371" s="11">
        <f t="shared" si="60"/>
        <v>0</v>
      </c>
      <c r="I371" s="11">
        <f t="shared" si="61"/>
        <v>0</v>
      </c>
      <c r="J371" s="11">
        <f t="shared" si="65"/>
        <v>0</v>
      </c>
      <c r="K371" s="11">
        <f t="shared" si="66"/>
        <v>0</v>
      </c>
      <c r="L371" s="19">
        <f t="shared" si="62"/>
        <v>0</v>
      </c>
      <c r="M371" s="19">
        <f t="shared" si="63"/>
        <v>0</v>
      </c>
      <c r="N371" s="19">
        <f t="shared" si="67"/>
        <v>0</v>
      </c>
      <c r="O371" s="19">
        <f t="shared" si="68"/>
        <v>0</v>
      </c>
      <c r="Q371" s="23">
        <f>SUM($H$8:H371)</f>
        <v>1213903.0358609888</v>
      </c>
      <c r="R371" s="23">
        <f>SUM($J$8:J371)</f>
        <v>849999.99999998137</v>
      </c>
      <c r="S371" s="23">
        <f>SUM($I$8:I371)</f>
        <v>363903.03586100729</v>
      </c>
      <c r="T371" s="23">
        <f>SUM($L$8:L371)</f>
        <v>1173726.0416666653</v>
      </c>
      <c r="U371" s="23">
        <f>SUM($N$8:N371)</f>
        <v>850000.00000000303</v>
      </c>
      <c r="V371" s="23">
        <f>SUM($M$8:M371)</f>
        <v>323726.04166666517</v>
      </c>
    </row>
    <row r="372" spans="2:22">
      <c r="B372" s="29"/>
      <c r="C372" s="28"/>
      <c r="E372" s="9">
        <f t="shared" si="64"/>
        <v>55123</v>
      </c>
      <c r="F372" s="31">
        <f t="shared" si="58"/>
        <v>5.0500000000000007</v>
      </c>
      <c r="G372" s="32">
        <f t="shared" si="59"/>
        <v>4.2083333333333339E-3</v>
      </c>
      <c r="H372" s="11">
        <f t="shared" si="60"/>
        <v>0</v>
      </c>
      <c r="I372" s="11">
        <f t="shared" si="61"/>
        <v>0</v>
      </c>
      <c r="J372" s="11">
        <f t="shared" si="65"/>
        <v>0</v>
      </c>
      <c r="K372" s="11">
        <f t="shared" si="66"/>
        <v>0</v>
      </c>
      <c r="L372" s="19">
        <f t="shared" si="62"/>
        <v>0</v>
      </c>
      <c r="M372" s="19">
        <f t="shared" si="63"/>
        <v>0</v>
      </c>
      <c r="N372" s="19">
        <f t="shared" si="67"/>
        <v>0</v>
      </c>
      <c r="O372" s="19">
        <f t="shared" si="68"/>
        <v>0</v>
      </c>
      <c r="Q372" s="23">
        <f>SUM($H$8:H372)</f>
        <v>1213903.0358609888</v>
      </c>
      <c r="R372" s="23">
        <f>SUM($J$8:J372)</f>
        <v>849999.99999998137</v>
      </c>
      <c r="S372" s="23">
        <f>SUM($I$8:I372)</f>
        <v>363903.03586100729</v>
      </c>
      <c r="T372" s="23">
        <f>SUM($L$8:L372)</f>
        <v>1173726.0416666653</v>
      </c>
      <c r="U372" s="23">
        <f>SUM($N$8:N372)</f>
        <v>850000.00000000303</v>
      </c>
      <c r="V372" s="23">
        <f>SUM($M$8:M372)</f>
        <v>323726.04166666517</v>
      </c>
    </row>
    <row r="373" spans="2:22">
      <c r="B373" s="29"/>
      <c r="C373" s="28"/>
      <c r="E373" s="9">
        <f t="shared" si="64"/>
        <v>55154</v>
      </c>
      <c r="F373" s="31">
        <f t="shared" si="58"/>
        <v>5.0500000000000007</v>
      </c>
      <c r="G373" s="32">
        <f t="shared" si="59"/>
        <v>4.2083333333333339E-3</v>
      </c>
      <c r="H373" s="11">
        <f t="shared" si="60"/>
        <v>0</v>
      </c>
      <c r="I373" s="11">
        <f t="shared" si="61"/>
        <v>0</v>
      </c>
      <c r="J373" s="11">
        <f t="shared" si="65"/>
        <v>0</v>
      </c>
      <c r="K373" s="11">
        <f t="shared" si="66"/>
        <v>0</v>
      </c>
      <c r="L373" s="19">
        <f t="shared" si="62"/>
        <v>0</v>
      </c>
      <c r="M373" s="19">
        <f t="shared" si="63"/>
        <v>0</v>
      </c>
      <c r="N373" s="19">
        <f t="shared" si="67"/>
        <v>0</v>
      </c>
      <c r="O373" s="19">
        <f t="shared" si="68"/>
        <v>0</v>
      </c>
      <c r="Q373" s="23">
        <f>SUM($H$8:H373)</f>
        <v>1213903.0358609888</v>
      </c>
      <c r="R373" s="23">
        <f>SUM($J$8:J373)</f>
        <v>849999.99999998137</v>
      </c>
      <c r="S373" s="23">
        <f>SUM($I$8:I373)</f>
        <v>363903.03586100729</v>
      </c>
      <c r="T373" s="23">
        <f>SUM($L$8:L373)</f>
        <v>1173726.0416666653</v>
      </c>
      <c r="U373" s="23">
        <f>SUM($N$8:N373)</f>
        <v>850000.00000000303</v>
      </c>
      <c r="V373" s="23">
        <f>SUM($M$8:M373)</f>
        <v>323726.04166666517</v>
      </c>
    </row>
    <row r="374" spans="2:22">
      <c r="B374" s="29"/>
      <c r="C374" s="28"/>
      <c r="E374" s="9">
        <f t="shared" si="64"/>
        <v>55185</v>
      </c>
      <c r="F374" s="31">
        <f t="shared" si="58"/>
        <v>5.0500000000000007</v>
      </c>
      <c r="G374" s="32">
        <f t="shared" si="59"/>
        <v>4.2083333333333339E-3</v>
      </c>
      <c r="H374" s="11">
        <f t="shared" si="60"/>
        <v>0</v>
      </c>
      <c r="I374" s="11">
        <f t="shared" si="61"/>
        <v>0</v>
      </c>
      <c r="J374" s="11">
        <f t="shared" si="65"/>
        <v>0</v>
      </c>
      <c r="K374" s="11">
        <f t="shared" si="66"/>
        <v>0</v>
      </c>
      <c r="L374" s="19">
        <f t="shared" si="62"/>
        <v>0</v>
      </c>
      <c r="M374" s="19">
        <f t="shared" si="63"/>
        <v>0</v>
      </c>
      <c r="N374" s="19">
        <f t="shared" si="67"/>
        <v>0</v>
      </c>
      <c r="O374" s="19">
        <f t="shared" si="68"/>
        <v>0</v>
      </c>
      <c r="Q374" s="23">
        <f>SUM($H$8:H374)</f>
        <v>1213903.0358609888</v>
      </c>
      <c r="R374" s="23">
        <f>SUM($J$8:J374)</f>
        <v>849999.99999998137</v>
      </c>
      <c r="S374" s="23">
        <f>SUM($I$8:I374)</f>
        <v>363903.03586100729</v>
      </c>
      <c r="T374" s="23">
        <f>SUM($L$8:L374)</f>
        <v>1173726.0416666653</v>
      </c>
      <c r="U374" s="23">
        <f>SUM($N$8:N374)</f>
        <v>850000.00000000303</v>
      </c>
      <c r="V374" s="23">
        <f>SUM($M$8:M374)</f>
        <v>323726.04166666517</v>
      </c>
    </row>
    <row r="375" spans="2:22">
      <c r="B375" s="29"/>
      <c r="C375" s="28"/>
      <c r="E375" s="9">
        <f t="shared" si="64"/>
        <v>55213</v>
      </c>
      <c r="F375" s="31">
        <f t="shared" si="58"/>
        <v>5.0500000000000007</v>
      </c>
      <c r="G375" s="32">
        <f t="shared" si="59"/>
        <v>4.2083333333333339E-3</v>
      </c>
      <c r="H375" s="11">
        <f t="shared" si="60"/>
        <v>0</v>
      </c>
      <c r="I375" s="11">
        <f t="shared" si="61"/>
        <v>0</v>
      </c>
      <c r="J375" s="11">
        <f t="shared" si="65"/>
        <v>0</v>
      </c>
      <c r="K375" s="11">
        <f t="shared" si="66"/>
        <v>0</v>
      </c>
      <c r="L375" s="19">
        <f t="shared" si="62"/>
        <v>0</v>
      </c>
      <c r="M375" s="19">
        <f t="shared" si="63"/>
        <v>0</v>
      </c>
      <c r="N375" s="19">
        <f t="shared" si="67"/>
        <v>0</v>
      </c>
      <c r="O375" s="19">
        <f t="shared" si="68"/>
        <v>0</v>
      </c>
      <c r="Q375" s="23">
        <f>SUM($H$8:H375)</f>
        <v>1213903.0358609888</v>
      </c>
      <c r="R375" s="23">
        <f>SUM($J$8:J375)</f>
        <v>849999.99999998137</v>
      </c>
      <c r="S375" s="23">
        <f>SUM($I$8:I375)</f>
        <v>363903.03586100729</v>
      </c>
      <c r="T375" s="23">
        <f>SUM($L$8:L375)</f>
        <v>1173726.0416666653</v>
      </c>
      <c r="U375" s="23">
        <f>SUM($N$8:N375)</f>
        <v>850000.00000000303</v>
      </c>
      <c r="V375" s="23">
        <f>SUM($M$8:M375)</f>
        <v>323726.04166666517</v>
      </c>
    </row>
  </sheetData>
  <sheetProtection password="E6B0" sheet="1" objects="1" scenarios="1" formatCells="0" formatColumns="0" formatRows="0"/>
  <protectedRanges>
    <protectedRange sqref="B8:C375" name="区域2"/>
    <protectedRange sqref="E4:I4" name="区域1"/>
  </protectedRanges>
  <phoneticPr fontId="1" type="noConversion"/>
  <conditionalFormatting sqref="S8:S375">
    <cfRule type="cellIs" dxfId="3" priority="2" operator="lessThan">
      <formula>$R$2</formula>
    </cfRule>
  </conditionalFormatting>
  <conditionalFormatting sqref="V8:V375">
    <cfRule type="cellIs" dxfId="2" priority="1" operator="lessThan">
      <formula>$R$3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Y375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B9" sqref="B9"/>
    </sheetView>
  </sheetViews>
  <sheetFormatPr defaultRowHeight="11.25"/>
  <cols>
    <col min="1" max="1" width="2.875" style="1" customWidth="1"/>
    <col min="2" max="2" width="6.75" style="1" bestFit="1" customWidth="1"/>
    <col min="3" max="3" width="6.125" style="1" customWidth="1"/>
    <col min="4" max="4" width="2.625" style="1" customWidth="1"/>
    <col min="5" max="5" width="8.75" style="1" customWidth="1"/>
    <col min="6" max="6" width="7.375" style="1" customWidth="1"/>
    <col min="7" max="7" width="7.5" style="1" hidden="1" customWidth="1"/>
    <col min="8" max="8" width="9" style="1"/>
    <col min="9" max="9" width="10.125" style="1" customWidth="1"/>
    <col min="10" max="11" width="11.75" style="1" customWidth="1"/>
    <col min="12" max="12" width="14.25" style="1" customWidth="1"/>
    <col min="13" max="13" width="11.375" style="1" bestFit="1" customWidth="1"/>
    <col min="14" max="14" width="12.875" style="1" bestFit="1" customWidth="1"/>
    <col min="15" max="15" width="13.75" style="1" customWidth="1"/>
    <col min="16" max="16" width="4.125" style="1" customWidth="1"/>
    <col min="17" max="17" width="11.375" style="1" bestFit="1" customWidth="1"/>
    <col min="18" max="18" width="10.625" style="1" customWidth="1"/>
    <col min="19" max="19" width="9.75" style="1" bestFit="1" customWidth="1"/>
    <col min="20" max="20" width="11.375" style="1" bestFit="1" customWidth="1"/>
    <col min="21" max="22" width="9.75" style="1" bestFit="1" customWidth="1"/>
    <col min="23" max="16384" width="9" style="1"/>
  </cols>
  <sheetData>
    <row r="2" spans="2:25">
      <c r="E2" s="2"/>
      <c r="F2" s="2"/>
      <c r="G2" s="2"/>
      <c r="H2" s="2"/>
      <c r="I2" s="2"/>
      <c r="J2" s="2"/>
      <c r="K2" s="2"/>
      <c r="L2" s="3" t="s">
        <v>15</v>
      </c>
      <c r="M2" s="4"/>
      <c r="N2" s="17" t="s">
        <v>17</v>
      </c>
      <c r="O2" s="16"/>
      <c r="Q2" s="1" t="s">
        <v>24</v>
      </c>
      <c r="R2" s="1">
        <f>ROUND(L4/2,2)</f>
        <v>181951.52</v>
      </c>
      <c r="S2" s="27" t="str">
        <f>"注：还款日期在 “" &amp; TEXT(INDEX(E8:E376,MATCH(VLOOKUP(R2,S8:$S$376,1),S8:S376,0)),"yyyy-MM") &amp; "” 日及之前有利。"</f>
        <v>注：还款日期在 “2025-04” 日及之前有利。</v>
      </c>
    </row>
    <row r="3" spans="2:25">
      <c r="E3" s="6" t="s">
        <v>8</v>
      </c>
      <c r="F3" s="6" t="s">
        <v>28</v>
      </c>
      <c r="G3" s="6"/>
      <c r="H3" s="6" t="s">
        <v>0</v>
      </c>
      <c r="I3" s="6" t="s">
        <v>1</v>
      </c>
      <c r="J3" s="6" t="s">
        <v>2</v>
      </c>
      <c r="K3" s="6" t="s">
        <v>30</v>
      </c>
      <c r="L3" s="7" t="s">
        <v>4</v>
      </c>
      <c r="M3" s="4" t="s">
        <v>5</v>
      </c>
      <c r="N3" s="16" t="s">
        <v>4</v>
      </c>
      <c r="O3" s="18" t="s">
        <v>5</v>
      </c>
      <c r="Q3" s="1" t="s">
        <v>25</v>
      </c>
      <c r="R3" s="1">
        <f>ROUND(N4/2,2)</f>
        <v>161863.01999999999</v>
      </c>
      <c r="S3" s="1" t="str">
        <f>"注：还款日期在 “" &amp; TEXT(INDEX(E8:E376,MATCH(VLOOKUP(R3,V8:$V$376,1),V8:V376,0)),"yyyy-MM") &amp; "” 日及之前有利。"</f>
        <v>注：还款日期在 “2024-11” 日及之前有利。</v>
      </c>
    </row>
    <row r="4" spans="2:25" ht="13.5">
      <c r="E4" s="34">
        <v>44013</v>
      </c>
      <c r="F4" s="36">
        <v>0.4</v>
      </c>
      <c r="G4" s="36"/>
      <c r="H4" s="35">
        <v>850000</v>
      </c>
      <c r="I4" s="35">
        <v>15</v>
      </c>
      <c r="J4" s="10">
        <f>I4*12</f>
        <v>180</v>
      </c>
      <c r="K4" s="33">
        <f>VLOOKUP(E8,$B$8:$C$376,2)+$F$4</f>
        <v>5.0500000000000007</v>
      </c>
      <c r="L4" s="11">
        <f>SUM(I8:I375)</f>
        <v>363903.03586100729</v>
      </c>
      <c r="M4" s="12">
        <f>H4+L4</f>
        <v>1213903.0358610074</v>
      </c>
      <c r="N4" s="19">
        <f>SUM(M8:M375)</f>
        <v>323726.04166666517</v>
      </c>
      <c r="O4" s="20">
        <f>SUM(L8:L375)</f>
        <v>1172295.2061111098</v>
      </c>
      <c r="Q4" s="1" t="str">
        <f>"本金比本息少还利息 " &amp; ROUND(L4-N4,2)</f>
        <v>本金比本息少还利息 40176.99</v>
      </c>
      <c r="Y4" s="25"/>
    </row>
    <row r="5" spans="2:25">
      <c r="Q5" s="1" t="s">
        <v>23</v>
      </c>
    </row>
    <row r="6" spans="2:25">
      <c r="B6" s="1" t="s">
        <v>31</v>
      </c>
      <c r="E6" s="2"/>
      <c r="F6" s="21"/>
      <c r="G6" s="21"/>
      <c r="H6" s="3"/>
      <c r="I6" s="5" t="s">
        <v>15</v>
      </c>
      <c r="J6" s="5"/>
      <c r="K6" s="4"/>
      <c r="L6" s="13"/>
      <c r="M6" s="13" t="s">
        <v>17</v>
      </c>
      <c r="N6" s="13"/>
      <c r="O6" s="14"/>
      <c r="Q6" s="3" t="s">
        <v>15</v>
      </c>
      <c r="R6" s="24"/>
      <c r="S6" s="4"/>
      <c r="T6" s="5" t="s">
        <v>17</v>
      </c>
      <c r="U6" s="5"/>
      <c r="V6" s="4"/>
    </row>
    <row r="7" spans="2:25">
      <c r="B7" s="30" t="s">
        <v>10</v>
      </c>
      <c r="C7" s="30" t="s">
        <v>27</v>
      </c>
      <c r="E7" s="6" t="s">
        <v>10</v>
      </c>
      <c r="F7" s="6" t="s">
        <v>29</v>
      </c>
      <c r="G7" s="6" t="s">
        <v>9</v>
      </c>
      <c r="H7" s="6" t="s">
        <v>11</v>
      </c>
      <c r="I7" s="7" t="s">
        <v>12</v>
      </c>
      <c r="J7" s="4" t="s">
        <v>13</v>
      </c>
      <c r="K7" s="8" t="s">
        <v>14</v>
      </c>
      <c r="L7" s="15" t="s">
        <v>11</v>
      </c>
      <c r="M7" s="16" t="s">
        <v>12</v>
      </c>
      <c r="N7" s="15" t="s">
        <v>13</v>
      </c>
      <c r="O7" s="16" t="s">
        <v>14</v>
      </c>
      <c r="Q7" s="22" t="s">
        <v>20</v>
      </c>
      <c r="R7" s="22" t="s">
        <v>22</v>
      </c>
      <c r="S7" s="7" t="s">
        <v>21</v>
      </c>
      <c r="T7" s="22" t="s">
        <v>20</v>
      </c>
      <c r="U7" s="22" t="s">
        <v>22</v>
      </c>
      <c r="V7" s="7" t="s">
        <v>21</v>
      </c>
    </row>
    <row r="8" spans="2:25">
      <c r="B8" s="29">
        <v>44032</v>
      </c>
      <c r="C8" s="28">
        <v>4.6500000000000004</v>
      </c>
      <c r="E8" s="9">
        <f>EDATE(E4,1)</f>
        <v>44044</v>
      </c>
      <c r="F8" s="31">
        <f t="shared" ref="F8:F71" si="0">VLOOKUP(E8,$B$8:$C$376,2)+$F$4</f>
        <v>5.0500000000000007</v>
      </c>
      <c r="G8" s="32">
        <f>F8/12/100</f>
        <v>4.2083333333333339E-3</v>
      </c>
      <c r="H8" s="11">
        <f>H4*G8*POWER((1+G8),J4)/(POWER((1+G8),J4)-1)</f>
        <v>6743.905754783269</v>
      </c>
      <c r="I8" s="11">
        <f>H4*G8</f>
        <v>3577.0833333333339</v>
      </c>
      <c r="J8" s="11">
        <f>H8-I8</f>
        <v>3166.8224214499351</v>
      </c>
      <c r="K8" s="11">
        <f>H4-J8</f>
        <v>846833.17757855006</v>
      </c>
      <c r="L8" s="19">
        <v>6868.47</v>
      </c>
      <c r="M8" s="19">
        <f>H4*G8</f>
        <v>3577.0833333333339</v>
      </c>
      <c r="N8" s="19">
        <f>$H$4/$J$4</f>
        <v>4722.2222222222226</v>
      </c>
      <c r="O8" s="19">
        <f>H4-N8</f>
        <v>845277.77777777775</v>
      </c>
      <c r="Q8" s="23">
        <f>SUM($H$8:H8)</f>
        <v>6743.905754783269</v>
      </c>
      <c r="R8" s="23">
        <f>SUM($J$8:J8)</f>
        <v>3166.8224214499351</v>
      </c>
      <c r="S8" s="23">
        <f>SUM($I$8:I8)</f>
        <v>3577.0833333333339</v>
      </c>
      <c r="T8" s="23">
        <f>SUM($L$8:L8)</f>
        <v>6868.47</v>
      </c>
      <c r="U8" s="23">
        <f>SUM($N$8:N8)</f>
        <v>4722.2222222222226</v>
      </c>
      <c r="V8" s="23">
        <f>SUM($M$8:M8)</f>
        <v>3577.0833333333339</v>
      </c>
    </row>
    <row r="9" spans="2:25">
      <c r="B9" s="29"/>
      <c r="C9" s="28"/>
      <c r="E9" s="9">
        <f>EDATE(E8,1)</f>
        <v>44075</v>
      </c>
      <c r="F9" s="31">
        <f t="shared" si="0"/>
        <v>5.0500000000000007</v>
      </c>
      <c r="G9" s="32">
        <f t="shared" ref="G9:G72" si="1">F9/12/100</f>
        <v>4.2083333333333339E-3</v>
      </c>
      <c r="H9" s="11">
        <f t="shared" ref="H9:H72" si="2">IF(K8=0,0,$H$8)</f>
        <v>6743.905754783269</v>
      </c>
      <c r="I9" s="11">
        <f t="shared" ref="I9:I72" si="3">K8*G9</f>
        <v>3563.7562889763985</v>
      </c>
      <c r="J9" s="11">
        <f t="shared" ref="J9:J72" si="4">H9-I9</f>
        <v>3180.1494658068705</v>
      </c>
      <c r="K9" s="11">
        <f>IF( K8-J9&lt;1,0,K8-J9)</f>
        <v>843653.02811274317</v>
      </c>
      <c r="L9" s="19">
        <f t="shared" ref="L9:L72" si="5">IF(O8=0,0,$H$4/$J$4+O8*G9)</f>
        <v>8279.4328703703723</v>
      </c>
      <c r="M9" s="19">
        <f t="shared" ref="M9:M72" si="6">O8*G9</f>
        <v>3557.2106481481487</v>
      </c>
      <c r="N9" s="19">
        <f>IF(O8=0,0,$H$4/$J$4)</f>
        <v>4722.2222222222226</v>
      </c>
      <c r="O9" s="19">
        <f>IF(O8-N9&lt;1,0,O8-N9)</f>
        <v>840555.5555555555</v>
      </c>
      <c r="Q9" s="23">
        <f>SUM($H$8:H9)</f>
        <v>13487.811509566538</v>
      </c>
      <c r="R9" s="23">
        <f>SUM($J$8:J9)</f>
        <v>6346.9718872568055</v>
      </c>
      <c r="S9" s="23">
        <f>SUM($I$8:I9)</f>
        <v>7140.8396223097325</v>
      </c>
      <c r="T9" s="23">
        <f>SUM($L$8:L9)</f>
        <v>15147.902870370373</v>
      </c>
      <c r="U9" s="23">
        <f>SUM($N$8:N9)</f>
        <v>9444.4444444444453</v>
      </c>
      <c r="V9" s="23">
        <f>SUM($M$8:M9)</f>
        <v>7134.2939814814827</v>
      </c>
    </row>
    <row r="10" spans="2:25">
      <c r="B10" s="29"/>
      <c r="C10" s="28"/>
      <c r="E10" s="9">
        <f t="shared" ref="E10:E73" si="7">EDATE(E9,1)</f>
        <v>44105</v>
      </c>
      <c r="F10" s="31">
        <f t="shared" si="0"/>
        <v>5.0500000000000007</v>
      </c>
      <c r="G10" s="32">
        <f t="shared" si="1"/>
        <v>4.2083333333333339E-3</v>
      </c>
      <c r="H10" s="11">
        <f t="shared" si="2"/>
        <v>6743.905754783269</v>
      </c>
      <c r="I10" s="11">
        <f t="shared" si="3"/>
        <v>3550.3731599744615</v>
      </c>
      <c r="J10" s="11">
        <f t="shared" si="4"/>
        <v>3193.5325948088075</v>
      </c>
      <c r="K10" s="11">
        <f t="shared" ref="K10:K73" si="8">IF( K9-J10&lt;1,0,K9-J10)</f>
        <v>840459.49551793432</v>
      </c>
      <c r="L10" s="19">
        <f t="shared" si="5"/>
        <v>8259.5601851851861</v>
      </c>
      <c r="M10" s="19">
        <f t="shared" si="6"/>
        <v>3537.337962962963</v>
      </c>
      <c r="N10" s="19">
        <f t="shared" ref="N10:N73" si="9">IF(O9=0,0,$H$4/$J$4)</f>
        <v>4722.2222222222226</v>
      </c>
      <c r="O10" s="19">
        <f t="shared" ref="O10:O73" si="10">IF(O9-N10&lt;1,0,O9-N10)</f>
        <v>835833.33333333326</v>
      </c>
      <c r="Q10" s="23">
        <f>SUM($H$8:H10)</f>
        <v>20231.717264349805</v>
      </c>
      <c r="R10" s="23">
        <f>SUM($J$8:J10)</f>
        <v>9540.504482065613</v>
      </c>
      <c r="S10" s="23">
        <f>SUM($I$8:I10)</f>
        <v>10691.212782284194</v>
      </c>
      <c r="T10" s="23">
        <f>SUM($L$8:L10)</f>
        <v>23407.46305555556</v>
      </c>
      <c r="U10" s="23">
        <f>SUM($N$8:N10)</f>
        <v>14166.666666666668</v>
      </c>
      <c r="V10" s="23">
        <f>SUM($M$8:M10)</f>
        <v>10671.631944444445</v>
      </c>
    </row>
    <row r="11" spans="2:25">
      <c r="B11" s="29"/>
      <c r="C11" s="28"/>
      <c r="E11" s="9">
        <f t="shared" si="7"/>
        <v>44136</v>
      </c>
      <c r="F11" s="31">
        <f t="shared" si="0"/>
        <v>5.0500000000000007</v>
      </c>
      <c r="G11" s="32">
        <f t="shared" si="1"/>
        <v>4.2083333333333339E-3</v>
      </c>
      <c r="H11" s="11">
        <f t="shared" si="2"/>
        <v>6743.905754783269</v>
      </c>
      <c r="I11" s="11">
        <f t="shared" si="3"/>
        <v>3536.933710304641</v>
      </c>
      <c r="J11" s="11">
        <f t="shared" si="4"/>
        <v>3206.972044478628</v>
      </c>
      <c r="K11" s="11">
        <f t="shared" si="8"/>
        <v>837252.52347345569</v>
      </c>
      <c r="L11" s="19">
        <f t="shared" si="5"/>
        <v>8239.6875</v>
      </c>
      <c r="M11" s="19">
        <f t="shared" si="6"/>
        <v>3517.4652777777778</v>
      </c>
      <c r="N11" s="19">
        <f t="shared" si="9"/>
        <v>4722.2222222222226</v>
      </c>
      <c r="O11" s="19">
        <f t="shared" si="10"/>
        <v>831111.11111111101</v>
      </c>
      <c r="Q11" s="23">
        <f>SUM($H$8:H11)</f>
        <v>26975.623019133076</v>
      </c>
      <c r="R11" s="23">
        <f>SUM($J$8:J11)</f>
        <v>12747.47652654424</v>
      </c>
      <c r="S11" s="23">
        <f>SUM($I$8:I11)</f>
        <v>14228.146492588836</v>
      </c>
      <c r="T11" s="23">
        <f>SUM($L$8:L11)</f>
        <v>31647.15055555556</v>
      </c>
      <c r="U11" s="23">
        <f>SUM($N$8:N11)</f>
        <v>18888.888888888891</v>
      </c>
      <c r="V11" s="23">
        <f>SUM($M$8:M11)</f>
        <v>14189.097222222223</v>
      </c>
      <c r="Y11" s="26"/>
    </row>
    <row r="12" spans="2:25">
      <c r="B12" s="29"/>
      <c r="C12" s="28"/>
      <c r="E12" s="9">
        <f t="shared" si="7"/>
        <v>44166</v>
      </c>
      <c r="F12" s="31">
        <f t="shared" si="0"/>
        <v>5.0500000000000007</v>
      </c>
      <c r="G12" s="32">
        <f t="shared" si="1"/>
        <v>4.2083333333333339E-3</v>
      </c>
      <c r="H12" s="11">
        <f t="shared" si="2"/>
        <v>6743.905754783269</v>
      </c>
      <c r="I12" s="11">
        <f t="shared" si="3"/>
        <v>3523.4377029507932</v>
      </c>
      <c r="J12" s="11">
        <f t="shared" si="4"/>
        <v>3220.4680518324758</v>
      </c>
      <c r="K12" s="11">
        <f t="shared" si="8"/>
        <v>834032.05542162317</v>
      </c>
      <c r="L12" s="19">
        <f t="shared" si="5"/>
        <v>8219.8148148148157</v>
      </c>
      <c r="M12" s="19">
        <f t="shared" si="6"/>
        <v>3497.5925925925926</v>
      </c>
      <c r="N12" s="19">
        <f t="shared" si="9"/>
        <v>4722.2222222222226</v>
      </c>
      <c r="O12" s="19">
        <f t="shared" si="10"/>
        <v>826388.88888888876</v>
      </c>
      <c r="Q12" s="23">
        <f>SUM($H$8:H12)</f>
        <v>33719.528773916347</v>
      </c>
      <c r="R12" s="23">
        <f>SUM($J$8:J12)</f>
        <v>15967.944578376715</v>
      </c>
      <c r="S12" s="23">
        <f>SUM($I$8:I12)</f>
        <v>17751.584195539628</v>
      </c>
      <c r="T12" s="23">
        <f>SUM($L$8:L12)</f>
        <v>39866.965370370373</v>
      </c>
      <c r="U12" s="23">
        <f>SUM($N$8:N12)</f>
        <v>23611.111111111113</v>
      </c>
      <c r="V12" s="23">
        <f>SUM($M$8:M12)</f>
        <v>17686.689814814814</v>
      </c>
    </row>
    <row r="13" spans="2:25">
      <c r="B13" s="29"/>
      <c r="C13" s="28"/>
      <c r="E13" s="9">
        <f t="shared" si="7"/>
        <v>44197</v>
      </c>
      <c r="F13" s="31">
        <f t="shared" si="0"/>
        <v>5.0500000000000007</v>
      </c>
      <c r="G13" s="32">
        <f t="shared" si="1"/>
        <v>4.2083333333333339E-3</v>
      </c>
      <c r="H13" s="11">
        <f t="shared" si="2"/>
        <v>6743.905754783269</v>
      </c>
      <c r="I13" s="11">
        <f t="shared" si="3"/>
        <v>3509.8848998993312</v>
      </c>
      <c r="J13" s="11">
        <f t="shared" si="4"/>
        <v>3234.0208548839378</v>
      </c>
      <c r="K13" s="11">
        <f t="shared" si="8"/>
        <v>830798.03456673922</v>
      </c>
      <c r="L13" s="19">
        <f t="shared" si="5"/>
        <v>8199.9421296296296</v>
      </c>
      <c r="M13" s="19">
        <f t="shared" si="6"/>
        <v>3477.7199074074074</v>
      </c>
      <c r="N13" s="19">
        <f t="shared" si="9"/>
        <v>4722.2222222222226</v>
      </c>
      <c r="O13" s="19">
        <f t="shared" si="10"/>
        <v>821666.66666666651</v>
      </c>
      <c r="Q13" s="23">
        <f>SUM($H$8:H13)</f>
        <v>40463.434528699618</v>
      </c>
      <c r="R13" s="23">
        <f>SUM($J$8:J13)</f>
        <v>19201.965433260651</v>
      </c>
      <c r="S13" s="23">
        <f>SUM($I$8:I13)</f>
        <v>21261.469095438959</v>
      </c>
      <c r="T13" s="23">
        <f>SUM($L$8:L13)</f>
        <v>48066.907500000001</v>
      </c>
      <c r="U13" s="23">
        <f>SUM($N$8:N13)</f>
        <v>28333.333333333336</v>
      </c>
      <c r="V13" s="23">
        <f>SUM($M$8:M13)</f>
        <v>21164.409722222223</v>
      </c>
    </row>
    <row r="14" spans="2:25">
      <c r="B14" s="29"/>
      <c r="C14" s="28"/>
      <c r="E14" s="9">
        <f t="shared" si="7"/>
        <v>44228</v>
      </c>
      <c r="F14" s="31">
        <f t="shared" si="0"/>
        <v>5.0500000000000007</v>
      </c>
      <c r="G14" s="32">
        <f t="shared" si="1"/>
        <v>4.2083333333333339E-3</v>
      </c>
      <c r="H14" s="11">
        <f t="shared" si="2"/>
        <v>6743.905754783269</v>
      </c>
      <c r="I14" s="11">
        <f t="shared" si="3"/>
        <v>3496.2750621350278</v>
      </c>
      <c r="J14" s="11">
        <f t="shared" si="4"/>
        <v>3247.6306926482412</v>
      </c>
      <c r="K14" s="11">
        <f t="shared" si="8"/>
        <v>827550.40387409099</v>
      </c>
      <c r="L14" s="19">
        <f t="shared" si="5"/>
        <v>8180.0694444444453</v>
      </c>
      <c r="M14" s="19">
        <f t="shared" si="6"/>
        <v>3457.8472222222222</v>
      </c>
      <c r="N14" s="19">
        <f t="shared" si="9"/>
        <v>4722.2222222222226</v>
      </c>
      <c r="O14" s="19">
        <f t="shared" si="10"/>
        <v>816944.44444444426</v>
      </c>
      <c r="Q14" s="23">
        <f>SUM($H$8:H14)</f>
        <v>47207.340283482888</v>
      </c>
      <c r="R14" s="23">
        <f>SUM($J$8:J14)</f>
        <v>22449.596125908894</v>
      </c>
      <c r="S14" s="23">
        <f>SUM($I$8:I14)</f>
        <v>24757.744157573987</v>
      </c>
      <c r="T14" s="23">
        <f>SUM($L$8:L14)</f>
        <v>56246.976944444446</v>
      </c>
      <c r="U14" s="23">
        <f>SUM($N$8:N14)</f>
        <v>33055.555555555562</v>
      </c>
      <c r="V14" s="23">
        <f>SUM($M$8:M14)</f>
        <v>24622.256944444445</v>
      </c>
    </row>
    <row r="15" spans="2:25">
      <c r="B15" s="29"/>
      <c r="C15" s="28"/>
      <c r="E15" s="9">
        <f t="shared" si="7"/>
        <v>44256</v>
      </c>
      <c r="F15" s="31">
        <f t="shared" si="0"/>
        <v>5.0500000000000007</v>
      </c>
      <c r="G15" s="32">
        <f t="shared" si="1"/>
        <v>4.2083333333333339E-3</v>
      </c>
      <c r="H15" s="11">
        <f t="shared" si="2"/>
        <v>6743.905754783269</v>
      </c>
      <c r="I15" s="11">
        <f t="shared" si="3"/>
        <v>3482.6079496368002</v>
      </c>
      <c r="J15" s="11">
        <f t="shared" si="4"/>
        <v>3261.2978051464688</v>
      </c>
      <c r="K15" s="11">
        <f t="shared" si="8"/>
        <v>824289.10606894456</v>
      </c>
      <c r="L15" s="19">
        <f t="shared" si="5"/>
        <v>8160.1967592592591</v>
      </c>
      <c r="M15" s="19">
        <f t="shared" si="6"/>
        <v>3437.974537037037</v>
      </c>
      <c r="N15" s="19">
        <f t="shared" si="9"/>
        <v>4722.2222222222226</v>
      </c>
      <c r="O15" s="19">
        <f t="shared" si="10"/>
        <v>812222.22222222202</v>
      </c>
      <c r="Q15" s="23">
        <f>SUM($H$8:H15)</f>
        <v>53951.246038266159</v>
      </c>
      <c r="R15" s="23">
        <f>SUM($J$8:J15)</f>
        <v>25710.893931055361</v>
      </c>
      <c r="S15" s="23">
        <f>SUM($I$8:I15)</f>
        <v>28240.352107210787</v>
      </c>
      <c r="T15" s="23">
        <f>SUM($L$8:L15)</f>
        <v>64407.173703703709</v>
      </c>
      <c r="U15" s="23">
        <f>SUM($N$8:N15)</f>
        <v>37777.777777777781</v>
      </c>
      <c r="V15" s="23">
        <f>SUM($M$8:M15)</f>
        <v>28060.231481481482</v>
      </c>
    </row>
    <row r="16" spans="2:25">
      <c r="B16" s="29"/>
      <c r="C16" s="28"/>
      <c r="E16" s="9">
        <f t="shared" si="7"/>
        <v>44287</v>
      </c>
      <c r="F16" s="31">
        <f t="shared" si="0"/>
        <v>5.0500000000000007</v>
      </c>
      <c r="G16" s="32">
        <f t="shared" si="1"/>
        <v>4.2083333333333339E-3</v>
      </c>
      <c r="H16" s="11">
        <f t="shared" si="2"/>
        <v>6743.905754783269</v>
      </c>
      <c r="I16" s="11">
        <f t="shared" si="3"/>
        <v>3468.8833213734756</v>
      </c>
      <c r="J16" s="11">
        <f t="shared" si="4"/>
        <v>3275.0224334097934</v>
      </c>
      <c r="K16" s="11">
        <f t="shared" si="8"/>
        <v>821014.08363553474</v>
      </c>
      <c r="L16" s="19">
        <f t="shared" si="5"/>
        <v>8140.3240740740739</v>
      </c>
      <c r="M16" s="19">
        <f t="shared" si="6"/>
        <v>3418.1018518518513</v>
      </c>
      <c r="N16" s="19">
        <f t="shared" si="9"/>
        <v>4722.2222222222226</v>
      </c>
      <c r="O16" s="19">
        <f t="shared" si="10"/>
        <v>807499.99999999977</v>
      </c>
      <c r="Q16" s="23">
        <f>SUM($H$8:H16)</f>
        <v>60695.15179304943</v>
      </c>
      <c r="R16" s="23">
        <f>SUM($J$8:J16)</f>
        <v>28985.916364465156</v>
      </c>
      <c r="S16" s="23">
        <f>SUM($I$8:I16)</f>
        <v>31709.235428584263</v>
      </c>
      <c r="T16" s="23">
        <f>SUM($L$8:L16)</f>
        <v>72547.497777777782</v>
      </c>
      <c r="U16" s="23">
        <f>SUM($N$8:N16)</f>
        <v>42500</v>
      </c>
      <c r="V16" s="23">
        <f>SUM($M$8:M16)</f>
        <v>31478.333333333332</v>
      </c>
    </row>
    <row r="17" spans="2:22">
      <c r="B17" s="29"/>
      <c r="C17" s="28"/>
      <c r="E17" s="9">
        <f t="shared" si="7"/>
        <v>44317</v>
      </c>
      <c r="F17" s="31">
        <f t="shared" si="0"/>
        <v>5.0500000000000007</v>
      </c>
      <c r="G17" s="32">
        <f t="shared" si="1"/>
        <v>4.2083333333333339E-3</v>
      </c>
      <c r="H17" s="11">
        <f t="shared" si="2"/>
        <v>6743.905754783269</v>
      </c>
      <c r="I17" s="11">
        <f t="shared" si="3"/>
        <v>3455.1009352995425</v>
      </c>
      <c r="J17" s="11">
        <f t="shared" si="4"/>
        <v>3288.8048194837265</v>
      </c>
      <c r="K17" s="11">
        <f t="shared" si="8"/>
        <v>817725.27881605097</v>
      </c>
      <c r="L17" s="19">
        <f t="shared" si="5"/>
        <v>8120.4513888888887</v>
      </c>
      <c r="M17" s="19">
        <f t="shared" si="6"/>
        <v>3398.2291666666661</v>
      </c>
      <c r="N17" s="19">
        <f t="shared" si="9"/>
        <v>4722.2222222222226</v>
      </c>
      <c r="O17" s="19">
        <f t="shared" si="10"/>
        <v>802777.77777777752</v>
      </c>
      <c r="Q17" s="23">
        <f>SUM($H$8:H17)</f>
        <v>67439.057547832694</v>
      </c>
      <c r="R17" s="23">
        <f>SUM($J$8:J17)</f>
        <v>32274.721183948881</v>
      </c>
      <c r="S17" s="23">
        <f>SUM($I$8:I17)</f>
        <v>35164.336363883805</v>
      </c>
      <c r="T17" s="23">
        <f>SUM($L$8:L17)</f>
        <v>80667.949166666673</v>
      </c>
      <c r="U17" s="23">
        <f>SUM($N$8:N17)</f>
        <v>47222.222222222219</v>
      </c>
      <c r="V17" s="23">
        <f>SUM($M$8:M17)</f>
        <v>34876.5625</v>
      </c>
    </row>
    <row r="18" spans="2:22">
      <c r="B18" s="29"/>
      <c r="C18" s="28"/>
      <c r="E18" s="9">
        <f t="shared" si="7"/>
        <v>44348</v>
      </c>
      <c r="F18" s="31">
        <f t="shared" si="0"/>
        <v>5.0500000000000007</v>
      </c>
      <c r="G18" s="32">
        <f t="shared" si="1"/>
        <v>4.2083333333333339E-3</v>
      </c>
      <c r="H18" s="11">
        <f t="shared" si="2"/>
        <v>6743.905754783269</v>
      </c>
      <c r="I18" s="11">
        <f t="shared" si="3"/>
        <v>3441.2605483508814</v>
      </c>
      <c r="J18" s="11">
        <f t="shared" si="4"/>
        <v>3302.6452064323876</v>
      </c>
      <c r="K18" s="11">
        <f t="shared" si="8"/>
        <v>814422.63360961853</v>
      </c>
      <c r="L18" s="19">
        <f t="shared" si="5"/>
        <v>8100.5787037037035</v>
      </c>
      <c r="M18" s="19">
        <f t="shared" si="6"/>
        <v>3378.3564814814808</v>
      </c>
      <c r="N18" s="19">
        <f t="shared" si="9"/>
        <v>4722.2222222222226</v>
      </c>
      <c r="O18" s="19">
        <f t="shared" si="10"/>
        <v>798055.55555555527</v>
      </c>
      <c r="Q18" s="23">
        <f>SUM($H$8:H18)</f>
        <v>74182.963302615957</v>
      </c>
      <c r="R18" s="23">
        <f>SUM($J$8:J18)</f>
        <v>35577.36639038127</v>
      </c>
      <c r="S18" s="23">
        <f>SUM($I$8:I18)</f>
        <v>38605.596912234687</v>
      </c>
      <c r="T18" s="23">
        <f>SUM($L$8:L18)</f>
        <v>88768.527870370381</v>
      </c>
      <c r="U18" s="23">
        <f>SUM($N$8:N18)</f>
        <v>51944.444444444438</v>
      </c>
      <c r="V18" s="23">
        <f>SUM($M$8:M18)</f>
        <v>38254.918981481482</v>
      </c>
    </row>
    <row r="19" spans="2:22">
      <c r="B19" s="29"/>
      <c r="C19" s="28"/>
      <c r="E19" s="9">
        <f t="shared" si="7"/>
        <v>44378</v>
      </c>
      <c r="F19" s="31">
        <f t="shared" si="0"/>
        <v>5.0500000000000007</v>
      </c>
      <c r="G19" s="32">
        <f t="shared" si="1"/>
        <v>4.2083333333333339E-3</v>
      </c>
      <c r="H19" s="11">
        <f t="shared" si="2"/>
        <v>6743.905754783269</v>
      </c>
      <c r="I19" s="11">
        <f t="shared" si="3"/>
        <v>3427.3619164404786</v>
      </c>
      <c r="J19" s="11">
        <f t="shared" si="4"/>
        <v>3316.5438383427904</v>
      </c>
      <c r="K19" s="11">
        <f t="shared" si="8"/>
        <v>811106.08977127576</v>
      </c>
      <c r="L19" s="19">
        <f t="shared" si="5"/>
        <v>8080.7060185185182</v>
      </c>
      <c r="M19" s="19">
        <f t="shared" si="6"/>
        <v>3358.4837962962956</v>
      </c>
      <c r="N19" s="19">
        <f t="shared" si="9"/>
        <v>4722.2222222222226</v>
      </c>
      <c r="O19" s="19">
        <f t="shared" si="10"/>
        <v>793333.33333333302</v>
      </c>
      <c r="Q19" s="23">
        <f>SUM($H$8:H19)</f>
        <v>80926.869057399221</v>
      </c>
      <c r="R19" s="23">
        <f>SUM($J$8:J19)</f>
        <v>38893.91022872406</v>
      </c>
      <c r="S19" s="23">
        <f>SUM($I$8:I19)</f>
        <v>42032.958828675168</v>
      </c>
      <c r="T19" s="23">
        <f>SUM($L$8:L19)</f>
        <v>96849.233888888906</v>
      </c>
      <c r="U19" s="23">
        <f>SUM($N$8:N19)</f>
        <v>56666.666666666657</v>
      </c>
      <c r="V19" s="23">
        <f>SUM($M$8:M19)</f>
        <v>41613.402777777781</v>
      </c>
    </row>
    <row r="20" spans="2:22">
      <c r="B20" s="29"/>
      <c r="C20" s="28"/>
      <c r="E20" s="9">
        <f t="shared" si="7"/>
        <v>44409</v>
      </c>
      <c r="F20" s="31">
        <f t="shared" si="0"/>
        <v>5.0500000000000007</v>
      </c>
      <c r="G20" s="32">
        <f t="shared" si="1"/>
        <v>4.2083333333333339E-3</v>
      </c>
      <c r="H20" s="11">
        <f t="shared" si="2"/>
        <v>6743.905754783269</v>
      </c>
      <c r="I20" s="11">
        <f t="shared" si="3"/>
        <v>3413.4047944541194</v>
      </c>
      <c r="J20" s="11">
        <f t="shared" si="4"/>
        <v>3330.5009603291496</v>
      </c>
      <c r="K20" s="11">
        <f t="shared" si="8"/>
        <v>807775.58881094656</v>
      </c>
      <c r="L20" s="19">
        <f t="shared" si="5"/>
        <v>8060.833333333333</v>
      </c>
      <c r="M20" s="19">
        <f t="shared" si="6"/>
        <v>3338.6111111111104</v>
      </c>
      <c r="N20" s="19">
        <f t="shared" si="9"/>
        <v>4722.2222222222226</v>
      </c>
      <c r="O20" s="19">
        <f t="shared" si="10"/>
        <v>788611.11111111077</v>
      </c>
      <c r="Q20" s="23">
        <f>SUM($H$8:H20)</f>
        <v>87670.774812182484</v>
      </c>
      <c r="R20" s="23">
        <f>SUM($J$8:J20)</f>
        <v>42224.411189053208</v>
      </c>
      <c r="S20" s="23">
        <f>SUM($I$8:I20)</f>
        <v>45446.363623129284</v>
      </c>
      <c r="T20" s="23">
        <f>SUM($L$8:L20)</f>
        <v>104910.06722222223</v>
      </c>
      <c r="U20" s="23">
        <f>SUM($N$8:N20)</f>
        <v>61388.888888888876</v>
      </c>
      <c r="V20" s="23">
        <f>SUM($M$8:M20)</f>
        <v>44952.013888888891</v>
      </c>
    </row>
    <row r="21" spans="2:22">
      <c r="B21" s="29"/>
      <c r="C21" s="28"/>
      <c r="E21" s="9">
        <f t="shared" si="7"/>
        <v>44440</v>
      </c>
      <c r="F21" s="31">
        <f t="shared" si="0"/>
        <v>5.0500000000000007</v>
      </c>
      <c r="G21" s="32">
        <f t="shared" si="1"/>
        <v>4.2083333333333339E-3</v>
      </c>
      <c r="H21" s="11">
        <f t="shared" si="2"/>
        <v>6743.905754783269</v>
      </c>
      <c r="I21" s="11">
        <f t="shared" si="3"/>
        <v>3399.3889362460673</v>
      </c>
      <c r="J21" s="11">
        <f t="shared" si="4"/>
        <v>3344.5168185372017</v>
      </c>
      <c r="K21" s="11">
        <f t="shared" si="8"/>
        <v>804431.07199240942</v>
      </c>
      <c r="L21" s="19">
        <f t="shared" si="5"/>
        <v>8040.9606481481478</v>
      </c>
      <c r="M21" s="19">
        <f t="shared" si="6"/>
        <v>3318.7384259259247</v>
      </c>
      <c r="N21" s="19">
        <f t="shared" si="9"/>
        <v>4722.2222222222226</v>
      </c>
      <c r="O21" s="19">
        <f t="shared" si="10"/>
        <v>783888.88888888853</v>
      </c>
      <c r="Q21" s="23">
        <f>SUM($H$8:H21)</f>
        <v>94414.680566965748</v>
      </c>
      <c r="R21" s="23">
        <f>SUM($J$8:J21)</f>
        <v>45568.92800759041</v>
      </c>
      <c r="S21" s="23">
        <f>SUM($I$8:I21)</f>
        <v>48845.752559375353</v>
      </c>
      <c r="T21" s="23">
        <f>SUM($L$8:L21)</f>
        <v>112951.02787037038</v>
      </c>
      <c r="U21" s="23">
        <f>SUM($N$8:N21)</f>
        <v>66111.111111111095</v>
      </c>
      <c r="V21" s="23">
        <f>SUM($M$8:M21)</f>
        <v>48270.752314814818</v>
      </c>
    </row>
    <row r="22" spans="2:22">
      <c r="B22" s="29"/>
      <c r="C22" s="28"/>
      <c r="E22" s="9">
        <f t="shared" si="7"/>
        <v>44470</v>
      </c>
      <c r="F22" s="31">
        <f t="shared" si="0"/>
        <v>5.0500000000000007</v>
      </c>
      <c r="G22" s="32">
        <f t="shared" si="1"/>
        <v>4.2083333333333339E-3</v>
      </c>
      <c r="H22" s="11">
        <f t="shared" si="2"/>
        <v>6743.905754783269</v>
      </c>
      <c r="I22" s="11">
        <f t="shared" si="3"/>
        <v>3385.3140946347235</v>
      </c>
      <c r="J22" s="11">
        <f t="shared" si="4"/>
        <v>3358.5916601485455</v>
      </c>
      <c r="K22" s="11">
        <f t="shared" si="8"/>
        <v>801072.48033226083</v>
      </c>
      <c r="L22" s="19">
        <f t="shared" si="5"/>
        <v>8021.0879629629617</v>
      </c>
      <c r="M22" s="19">
        <f t="shared" si="6"/>
        <v>3298.8657407407395</v>
      </c>
      <c r="N22" s="19">
        <f t="shared" si="9"/>
        <v>4722.2222222222226</v>
      </c>
      <c r="O22" s="19">
        <f t="shared" si="10"/>
        <v>779166.66666666628</v>
      </c>
      <c r="Q22" s="23">
        <f>SUM($H$8:H22)</f>
        <v>101158.58632174901</v>
      </c>
      <c r="R22" s="23">
        <f>SUM($J$8:J22)</f>
        <v>48927.519667738954</v>
      </c>
      <c r="S22" s="23">
        <f>SUM($I$8:I22)</f>
        <v>52231.066654010079</v>
      </c>
      <c r="T22" s="23">
        <f>SUM($L$8:L22)</f>
        <v>120972.11583333334</v>
      </c>
      <c r="U22" s="23">
        <f>SUM($N$8:N22)</f>
        <v>70833.333333333314</v>
      </c>
      <c r="V22" s="23">
        <f>SUM($M$8:M22)</f>
        <v>51569.618055555555</v>
      </c>
    </row>
    <row r="23" spans="2:22">
      <c r="B23" s="29"/>
      <c r="C23" s="28"/>
      <c r="E23" s="9">
        <f t="shared" si="7"/>
        <v>44501</v>
      </c>
      <c r="F23" s="31">
        <f t="shared" si="0"/>
        <v>5.0500000000000007</v>
      </c>
      <c r="G23" s="32">
        <f t="shared" si="1"/>
        <v>4.2083333333333339E-3</v>
      </c>
      <c r="H23" s="11">
        <f t="shared" si="2"/>
        <v>6743.905754783269</v>
      </c>
      <c r="I23" s="11">
        <f t="shared" si="3"/>
        <v>3371.1800213982647</v>
      </c>
      <c r="J23" s="11">
        <f t="shared" si="4"/>
        <v>3372.7257333850043</v>
      </c>
      <c r="K23" s="11">
        <f t="shared" si="8"/>
        <v>797699.75459887588</v>
      </c>
      <c r="L23" s="19">
        <f t="shared" si="5"/>
        <v>8001.2152777777774</v>
      </c>
      <c r="M23" s="19">
        <f t="shared" si="6"/>
        <v>3278.9930555555543</v>
      </c>
      <c r="N23" s="19">
        <f t="shared" si="9"/>
        <v>4722.2222222222226</v>
      </c>
      <c r="O23" s="19">
        <f t="shared" si="10"/>
        <v>774444.44444444403</v>
      </c>
      <c r="Q23" s="23">
        <f>SUM($H$8:H23)</f>
        <v>107902.49207653227</v>
      </c>
      <c r="R23" s="23">
        <f>SUM($J$8:J23)</f>
        <v>52300.245401123961</v>
      </c>
      <c r="S23" s="23">
        <f>SUM($I$8:I23)</f>
        <v>55602.246675408343</v>
      </c>
      <c r="T23" s="23">
        <f>SUM($L$8:L23)</f>
        <v>128973.33111111113</v>
      </c>
      <c r="U23" s="23">
        <f>SUM($N$8:N23)</f>
        <v>75555.555555555533</v>
      </c>
      <c r="V23" s="23">
        <f>SUM($M$8:M23)</f>
        <v>54848.611111111109</v>
      </c>
    </row>
    <row r="24" spans="2:22">
      <c r="B24" s="29"/>
      <c r="C24" s="28"/>
      <c r="E24" s="9">
        <f t="shared" si="7"/>
        <v>44531</v>
      </c>
      <c r="F24" s="31">
        <f t="shared" si="0"/>
        <v>5.0500000000000007</v>
      </c>
      <c r="G24" s="32">
        <f t="shared" si="1"/>
        <v>4.2083333333333339E-3</v>
      </c>
      <c r="H24" s="11">
        <f t="shared" si="2"/>
        <v>6743.905754783269</v>
      </c>
      <c r="I24" s="11">
        <f t="shared" si="3"/>
        <v>3356.9864672702697</v>
      </c>
      <c r="J24" s="11">
        <f t="shared" si="4"/>
        <v>3386.9192875129993</v>
      </c>
      <c r="K24" s="11">
        <f t="shared" si="8"/>
        <v>794312.83531136287</v>
      </c>
      <c r="L24" s="19">
        <f t="shared" si="5"/>
        <v>7981.3425925925912</v>
      </c>
      <c r="M24" s="19">
        <f t="shared" si="6"/>
        <v>3259.1203703703691</v>
      </c>
      <c r="N24" s="19">
        <f t="shared" si="9"/>
        <v>4722.2222222222226</v>
      </c>
      <c r="O24" s="19">
        <f t="shared" si="10"/>
        <v>769722.22222222178</v>
      </c>
      <c r="Q24" s="23">
        <f>SUM($H$8:H24)</f>
        <v>114646.39783131554</v>
      </c>
      <c r="R24" s="23">
        <f>SUM($J$8:J24)</f>
        <v>55687.164688636956</v>
      </c>
      <c r="S24" s="23">
        <f>SUM($I$8:I24)</f>
        <v>58959.233142678611</v>
      </c>
      <c r="T24" s="23">
        <f>SUM($L$8:L24)</f>
        <v>136954.67370370371</v>
      </c>
      <c r="U24" s="23">
        <f>SUM($N$8:N24)</f>
        <v>80277.777777777752</v>
      </c>
      <c r="V24" s="23">
        <f>SUM($M$8:M24)</f>
        <v>58107.731481481482</v>
      </c>
    </row>
    <row r="25" spans="2:22">
      <c r="B25" s="29"/>
      <c r="C25" s="28"/>
      <c r="E25" s="9">
        <f t="shared" si="7"/>
        <v>44562</v>
      </c>
      <c r="F25" s="31">
        <f t="shared" si="0"/>
        <v>5.0500000000000007</v>
      </c>
      <c r="G25" s="32">
        <f t="shared" si="1"/>
        <v>4.2083333333333339E-3</v>
      </c>
      <c r="H25" s="11">
        <f t="shared" si="2"/>
        <v>6743.905754783269</v>
      </c>
      <c r="I25" s="11">
        <f t="shared" si="3"/>
        <v>3342.7331819353194</v>
      </c>
      <c r="J25" s="11">
        <f t="shared" si="4"/>
        <v>3401.1725728479496</v>
      </c>
      <c r="K25" s="11">
        <f t="shared" si="8"/>
        <v>790911.66273851495</v>
      </c>
      <c r="L25" s="19">
        <f t="shared" si="5"/>
        <v>7961.4699074074069</v>
      </c>
      <c r="M25" s="19">
        <f t="shared" si="6"/>
        <v>3239.2476851851839</v>
      </c>
      <c r="N25" s="19">
        <f t="shared" si="9"/>
        <v>4722.2222222222226</v>
      </c>
      <c r="O25" s="19">
        <f t="shared" si="10"/>
        <v>764999.99999999953</v>
      </c>
      <c r="Q25" s="23">
        <f>SUM($H$8:H25)</f>
        <v>121390.3035860988</v>
      </c>
      <c r="R25" s="23">
        <f>SUM($J$8:J25)</f>
        <v>59088.337261484907</v>
      </c>
      <c r="S25" s="23">
        <f>SUM($I$8:I25)</f>
        <v>62301.966324613932</v>
      </c>
      <c r="T25" s="23">
        <f>SUM($L$8:L25)</f>
        <v>144916.14361111113</v>
      </c>
      <c r="U25" s="23">
        <f>SUM($N$8:N25)</f>
        <v>84999.999999999971</v>
      </c>
      <c r="V25" s="23">
        <f>SUM($M$8:M25)</f>
        <v>61346.979166666664</v>
      </c>
    </row>
    <row r="26" spans="2:22">
      <c r="B26" s="29"/>
      <c r="C26" s="28"/>
      <c r="E26" s="9">
        <f t="shared" si="7"/>
        <v>44593</v>
      </c>
      <c r="F26" s="31">
        <f t="shared" si="0"/>
        <v>5.0500000000000007</v>
      </c>
      <c r="G26" s="32">
        <f t="shared" si="1"/>
        <v>4.2083333333333339E-3</v>
      </c>
      <c r="H26" s="11">
        <f t="shared" si="2"/>
        <v>6743.905754783269</v>
      </c>
      <c r="I26" s="11">
        <f t="shared" si="3"/>
        <v>3328.4199140245842</v>
      </c>
      <c r="J26" s="11">
        <f t="shared" si="4"/>
        <v>3415.4858407586848</v>
      </c>
      <c r="K26" s="11">
        <f t="shared" si="8"/>
        <v>787496.17689775629</v>
      </c>
      <c r="L26" s="19">
        <f t="shared" si="5"/>
        <v>7941.5972222222208</v>
      </c>
      <c r="M26" s="19">
        <f t="shared" si="6"/>
        <v>3219.3749999999986</v>
      </c>
      <c r="N26" s="19">
        <f t="shared" si="9"/>
        <v>4722.2222222222226</v>
      </c>
      <c r="O26" s="19">
        <f t="shared" si="10"/>
        <v>760277.77777777729</v>
      </c>
      <c r="Q26" s="23">
        <f>SUM($H$8:H26)</f>
        <v>128134.20934088207</v>
      </c>
      <c r="R26" s="23">
        <f>SUM($J$8:J26)</f>
        <v>62503.823102243594</v>
      </c>
      <c r="S26" s="23">
        <f>SUM($I$8:I26)</f>
        <v>65630.386238638515</v>
      </c>
      <c r="T26" s="23">
        <f>SUM($L$8:L26)</f>
        <v>152857.74083333334</v>
      </c>
      <c r="U26" s="23">
        <f>SUM($N$8:N26)</f>
        <v>89722.22222222219</v>
      </c>
      <c r="V26" s="23">
        <f>SUM($M$8:M26)</f>
        <v>64566.354166666664</v>
      </c>
    </row>
    <row r="27" spans="2:22">
      <c r="B27" s="29"/>
      <c r="C27" s="28"/>
      <c r="E27" s="9">
        <f t="shared" si="7"/>
        <v>44621</v>
      </c>
      <c r="F27" s="31">
        <f t="shared" si="0"/>
        <v>5.0500000000000007</v>
      </c>
      <c r="G27" s="32">
        <f t="shared" si="1"/>
        <v>4.2083333333333339E-3</v>
      </c>
      <c r="H27" s="11">
        <f t="shared" si="2"/>
        <v>6743.905754783269</v>
      </c>
      <c r="I27" s="11">
        <f t="shared" si="3"/>
        <v>3314.0464111113915</v>
      </c>
      <c r="J27" s="11">
        <f t="shared" si="4"/>
        <v>3429.8593436718775</v>
      </c>
      <c r="K27" s="11">
        <f t="shared" si="8"/>
        <v>784066.31755408447</v>
      </c>
      <c r="L27" s="19">
        <f t="shared" si="5"/>
        <v>7921.7245370370356</v>
      </c>
      <c r="M27" s="19">
        <f t="shared" si="6"/>
        <v>3199.502314814813</v>
      </c>
      <c r="N27" s="19">
        <f t="shared" si="9"/>
        <v>4722.2222222222226</v>
      </c>
      <c r="O27" s="19">
        <f t="shared" si="10"/>
        <v>755555.55555555504</v>
      </c>
      <c r="Q27" s="23">
        <f>SUM($H$8:H27)</f>
        <v>134878.11509566533</v>
      </c>
      <c r="R27" s="23">
        <f>SUM($J$8:J27)</f>
        <v>65933.682445915474</v>
      </c>
      <c r="S27" s="23">
        <f>SUM($I$8:I27)</f>
        <v>68944.432649749913</v>
      </c>
      <c r="T27" s="23">
        <f>SUM($L$8:L27)</f>
        <v>160779.46537037037</v>
      </c>
      <c r="U27" s="23">
        <f>SUM($N$8:N27)</f>
        <v>94444.444444444409</v>
      </c>
      <c r="V27" s="23">
        <f>SUM($M$8:M27)</f>
        <v>67765.856481481474</v>
      </c>
    </row>
    <row r="28" spans="2:22">
      <c r="B28" s="29"/>
      <c r="C28" s="28"/>
      <c r="E28" s="9">
        <f t="shared" si="7"/>
        <v>44652</v>
      </c>
      <c r="F28" s="31">
        <f t="shared" si="0"/>
        <v>5.0500000000000007</v>
      </c>
      <c r="G28" s="32">
        <f t="shared" si="1"/>
        <v>4.2083333333333339E-3</v>
      </c>
      <c r="H28" s="11">
        <f t="shared" si="2"/>
        <v>6743.905754783269</v>
      </c>
      <c r="I28" s="11">
        <f t="shared" si="3"/>
        <v>3299.6124197067725</v>
      </c>
      <c r="J28" s="11">
        <f t="shared" si="4"/>
        <v>3444.2933350764965</v>
      </c>
      <c r="K28" s="11">
        <f t="shared" si="8"/>
        <v>780622.02421900793</v>
      </c>
      <c r="L28" s="19">
        <f t="shared" si="5"/>
        <v>7901.8518518518504</v>
      </c>
      <c r="M28" s="19">
        <f t="shared" si="6"/>
        <v>3179.6296296296277</v>
      </c>
      <c r="N28" s="19">
        <f t="shared" si="9"/>
        <v>4722.2222222222226</v>
      </c>
      <c r="O28" s="19">
        <f t="shared" si="10"/>
        <v>750833.33333333279</v>
      </c>
      <c r="Q28" s="23">
        <f>SUM($H$8:H28)</f>
        <v>141622.02085044861</v>
      </c>
      <c r="R28" s="23">
        <f>SUM($J$8:J28)</f>
        <v>69377.975780991968</v>
      </c>
      <c r="S28" s="23">
        <f>SUM($I$8:I28)</f>
        <v>72244.045069456683</v>
      </c>
      <c r="T28" s="23">
        <f>SUM($L$8:L28)</f>
        <v>168681.31722222222</v>
      </c>
      <c r="U28" s="23">
        <f>SUM($N$8:N28)</f>
        <v>99166.666666666628</v>
      </c>
      <c r="V28" s="23">
        <f>SUM($M$8:M28)</f>
        <v>70945.486111111095</v>
      </c>
    </row>
    <row r="29" spans="2:22">
      <c r="B29" s="29"/>
      <c r="C29" s="28"/>
      <c r="E29" s="9">
        <f t="shared" si="7"/>
        <v>44682</v>
      </c>
      <c r="F29" s="31">
        <f t="shared" si="0"/>
        <v>5.0500000000000007</v>
      </c>
      <c r="G29" s="32">
        <f t="shared" si="1"/>
        <v>4.2083333333333339E-3</v>
      </c>
      <c r="H29" s="11">
        <f t="shared" si="2"/>
        <v>6743.905754783269</v>
      </c>
      <c r="I29" s="11">
        <f t="shared" si="3"/>
        <v>3285.117685254992</v>
      </c>
      <c r="J29" s="11">
        <f t="shared" si="4"/>
        <v>3458.788069528277</v>
      </c>
      <c r="K29" s="11">
        <f t="shared" si="8"/>
        <v>777163.23614947964</v>
      </c>
      <c r="L29" s="19">
        <f t="shared" si="5"/>
        <v>7881.9791666666652</v>
      </c>
      <c r="M29" s="19">
        <f t="shared" si="6"/>
        <v>3159.7569444444425</v>
      </c>
      <c r="N29" s="19">
        <f t="shared" si="9"/>
        <v>4722.2222222222226</v>
      </c>
      <c r="O29" s="19">
        <f t="shared" si="10"/>
        <v>746111.11111111054</v>
      </c>
      <c r="Q29" s="23">
        <f>SUM($H$8:H29)</f>
        <v>148365.92660523189</v>
      </c>
      <c r="R29" s="23">
        <f>SUM($J$8:J29)</f>
        <v>72836.763850520249</v>
      </c>
      <c r="S29" s="23">
        <f>SUM($I$8:I29)</f>
        <v>75529.16275471168</v>
      </c>
      <c r="T29" s="23">
        <f>SUM($L$8:L29)</f>
        <v>176563.29638888888</v>
      </c>
      <c r="U29" s="23">
        <f>SUM($N$8:N29)</f>
        <v>103888.88888888885</v>
      </c>
      <c r="V29" s="23">
        <f>SUM($M$8:M29)</f>
        <v>74105.243055555533</v>
      </c>
    </row>
    <row r="30" spans="2:22">
      <c r="B30" s="29"/>
      <c r="C30" s="28"/>
      <c r="E30" s="9">
        <f t="shared" si="7"/>
        <v>44713</v>
      </c>
      <c r="F30" s="31">
        <f t="shared" si="0"/>
        <v>5.0500000000000007</v>
      </c>
      <c r="G30" s="32">
        <f t="shared" si="1"/>
        <v>4.2083333333333339E-3</v>
      </c>
      <c r="H30" s="11">
        <f t="shared" si="2"/>
        <v>6743.905754783269</v>
      </c>
      <c r="I30" s="11">
        <f t="shared" si="3"/>
        <v>3270.5619521290605</v>
      </c>
      <c r="J30" s="11">
        <f t="shared" si="4"/>
        <v>3473.3438026542085</v>
      </c>
      <c r="K30" s="11">
        <f t="shared" si="8"/>
        <v>773689.89234682545</v>
      </c>
      <c r="L30" s="19">
        <f t="shared" si="5"/>
        <v>7862.1064814814799</v>
      </c>
      <c r="M30" s="19">
        <f t="shared" si="6"/>
        <v>3139.8842592592573</v>
      </c>
      <c r="N30" s="19">
        <f t="shared" si="9"/>
        <v>4722.2222222222226</v>
      </c>
      <c r="O30" s="19">
        <f t="shared" si="10"/>
        <v>741388.88888888829</v>
      </c>
      <c r="Q30" s="23">
        <f>SUM($H$8:H30)</f>
        <v>155109.83236001516</v>
      </c>
      <c r="R30" s="23">
        <f>SUM($J$8:J30)</f>
        <v>76310.107653174462</v>
      </c>
      <c r="S30" s="23">
        <f>SUM($I$8:I30)</f>
        <v>78799.724706840745</v>
      </c>
      <c r="T30" s="23">
        <f>SUM($L$8:L30)</f>
        <v>184425.40287037037</v>
      </c>
      <c r="U30" s="23">
        <f>SUM($N$8:N30)</f>
        <v>108611.11111111107</v>
      </c>
      <c r="V30" s="23">
        <f>SUM($M$8:M30)</f>
        <v>77245.127314814788</v>
      </c>
    </row>
    <row r="31" spans="2:22">
      <c r="B31" s="29"/>
      <c r="C31" s="28"/>
      <c r="E31" s="9">
        <f t="shared" si="7"/>
        <v>44743</v>
      </c>
      <c r="F31" s="31">
        <f t="shared" si="0"/>
        <v>5.0500000000000007</v>
      </c>
      <c r="G31" s="32">
        <f t="shared" si="1"/>
        <v>4.2083333333333339E-3</v>
      </c>
      <c r="H31" s="11">
        <f t="shared" si="2"/>
        <v>6743.905754783269</v>
      </c>
      <c r="I31" s="11">
        <f t="shared" si="3"/>
        <v>3255.9449636262243</v>
      </c>
      <c r="J31" s="11">
        <f t="shared" si="4"/>
        <v>3487.9607911570447</v>
      </c>
      <c r="K31" s="11">
        <f t="shared" si="8"/>
        <v>770201.93155566836</v>
      </c>
      <c r="L31" s="19">
        <f t="shared" si="5"/>
        <v>7842.2337962962947</v>
      </c>
      <c r="M31" s="19">
        <f t="shared" si="6"/>
        <v>3120.0115740740721</v>
      </c>
      <c r="N31" s="19">
        <f t="shared" si="9"/>
        <v>4722.2222222222226</v>
      </c>
      <c r="O31" s="19">
        <f t="shared" si="10"/>
        <v>736666.66666666605</v>
      </c>
      <c r="Q31" s="23">
        <f>SUM($H$8:H31)</f>
        <v>161853.73811479844</v>
      </c>
      <c r="R31" s="23">
        <f>SUM($J$8:J31)</f>
        <v>79798.068444331511</v>
      </c>
      <c r="S31" s="23">
        <f>SUM($I$8:I31)</f>
        <v>82055.669670466974</v>
      </c>
      <c r="T31" s="23">
        <f>SUM($L$8:L31)</f>
        <v>192267.63666666666</v>
      </c>
      <c r="U31" s="23">
        <f>SUM($N$8:N31)</f>
        <v>113333.33333333328</v>
      </c>
      <c r="V31" s="23">
        <f>SUM($M$8:M31)</f>
        <v>80365.138888888861</v>
      </c>
    </row>
    <row r="32" spans="2:22">
      <c r="B32" s="29"/>
      <c r="C32" s="28"/>
      <c r="E32" s="9">
        <f t="shared" si="7"/>
        <v>44774</v>
      </c>
      <c r="F32" s="31">
        <f t="shared" si="0"/>
        <v>5.0500000000000007</v>
      </c>
      <c r="G32" s="32">
        <f t="shared" si="1"/>
        <v>4.2083333333333339E-3</v>
      </c>
      <c r="H32" s="11">
        <f t="shared" si="2"/>
        <v>6743.905754783269</v>
      </c>
      <c r="I32" s="11">
        <f t="shared" si="3"/>
        <v>3241.2664619634379</v>
      </c>
      <c r="J32" s="11">
        <f t="shared" si="4"/>
        <v>3502.6392928198311</v>
      </c>
      <c r="K32" s="11">
        <f t="shared" si="8"/>
        <v>766699.29226284858</v>
      </c>
      <c r="L32" s="19">
        <f t="shared" si="5"/>
        <v>7822.3611111111095</v>
      </c>
      <c r="M32" s="19">
        <f t="shared" si="6"/>
        <v>3100.1388888888869</v>
      </c>
      <c r="N32" s="19">
        <f t="shared" si="9"/>
        <v>4722.2222222222226</v>
      </c>
      <c r="O32" s="19">
        <f t="shared" si="10"/>
        <v>731944.4444444438</v>
      </c>
      <c r="Q32" s="23">
        <f>SUM($H$8:H32)</f>
        <v>168597.64386958172</v>
      </c>
      <c r="R32" s="23">
        <f>SUM($J$8:J32)</f>
        <v>83300.707737151344</v>
      </c>
      <c r="S32" s="23">
        <f>SUM($I$8:I32)</f>
        <v>85296.936132430419</v>
      </c>
      <c r="T32" s="23">
        <f>SUM($L$8:L32)</f>
        <v>200089.99777777778</v>
      </c>
      <c r="U32" s="23">
        <f>SUM($N$8:N32)</f>
        <v>118055.5555555555</v>
      </c>
      <c r="V32" s="23">
        <f>SUM($M$8:M32)</f>
        <v>83465.277777777752</v>
      </c>
    </row>
    <row r="33" spans="2:22">
      <c r="B33" s="29"/>
      <c r="C33" s="28"/>
      <c r="E33" s="9">
        <f t="shared" si="7"/>
        <v>44805</v>
      </c>
      <c r="F33" s="31">
        <f t="shared" si="0"/>
        <v>5.0500000000000007</v>
      </c>
      <c r="G33" s="32">
        <f t="shared" si="1"/>
        <v>4.2083333333333339E-3</v>
      </c>
      <c r="H33" s="11">
        <f t="shared" si="2"/>
        <v>6743.905754783269</v>
      </c>
      <c r="I33" s="11">
        <f t="shared" si="3"/>
        <v>3226.5261882728214</v>
      </c>
      <c r="J33" s="11">
        <f t="shared" si="4"/>
        <v>3517.3795665104476</v>
      </c>
      <c r="K33" s="11">
        <f t="shared" si="8"/>
        <v>763181.91269633814</v>
      </c>
      <c r="L33" s="19">
        <f t="shared" si="5"/>
        <v>7802.4884259259234</v>
      </c>
      <c r="M33" s="19">
        <f t="shared" si="6"/>
        <v>3080.2662037037012</v>
      </c>
      <c r="N33" s="19">
        <f t="shared" si="9"/>
        <v>4722.2222222222226</v>
      </c>
      <c r="O33" s="19">
        <f t="shared" si="10"/>
        <v>727222.22222222155</v>
      </c>
      <c r="Q33" s="23">
        <f>SUM($H$8:H33)</f>
        <v>175341.549624365</v>
      </c>
      <c r="R33" s="23">
        <f>SUM($J$8:J33)</f>
        <v>86818.087303661785</v>
      </c>
      <c r="S33" s="23">
        <f>SUM($I$8:I33)</f>
        <v>88523.462320703242</v>
      </c>
      <c r="T33" s="23">
        <f>SUM($L$8:L33)</f>
        <v>207892.48620370371</v>
      </c>
      <c r="U33" s="23">
        <f>SUM($N$8:N33)</f>
        <v>122777.77777777772</v>
      </c>
      <c r="V33" s="23">
        <f>SUM($M$8:M33)</f>
        <v>86545.54398148146</v>
      </c>
    </row>
    <row r="34" spans="2:22">
      <c r="B34" s="29"/>
      <c r="C34" s="28"/>
      <c r="E34" s="9">
        <f t="shared" si="7"/>
        <v>44835</v>
      </c>
      <c r="F34" s="31">
        <f t="shared" si="0"/>
        <v>5.0500000000000007</v>
      </c>
      <c r="G34" s="32">
        <f t="shared" si="1"/>
        <v>4.2083333333333339E-3</v>
      </c>
      <c r="H34" s="11">
        <f t="shared" si="2"/>
        <v>6743.905754783269</v>
      </c>
      <c r="I34" s="11">
        <f t="shared" si="3"/>
        <v>3211.7238825970903</v>
      </c>
      <c r="J34" s="11">
        <f t="shared" si="4"/>
        <v>3532.1818721861787</v>
      </c>
      <c r="K34" s="11">
        <f t="shared" si="8"/>
        <v>759649.73082415201</v>
      </c>
      <c r="L34" s="19">
        <f t="shared" si="5"/>
        <v>7782.6157407407391</v>
      </c>
      <c r="M34" s="19">
        <f t="shared" si="6"/>
        <v>3060.393518518516</v>
      </c>
      <c r="N34" s="19">
        <f t="shared" si="9"/>
        <v>4722.2222222222226</v>
      </c>
      <c r="O34" s="19">
        <f t="shared" si="10"/>
        <v>722499.9999999993</v>
      </c>
      <c r="Q34" s="23">
        <f>SUM($H$8:H34)</f>
        <v>182085.45537914828</v>
      </c>
      <c r="R34" s="23">
        <f>SUM($J$8:J34)</f>
        <v>90350.269175847963</v>
      </c>
      <c r="S34" s="23">
        <f>SUM($I$8:I34)</f>
        <v>91735.186203300327</v>
      </c>
      <c r="T34" s="23">
        <f>SUM($L$8:L34)</f>
        <v>215675.10194444444</v>
      </c>
      <c r="U34" s="23">
        <f>SUM($N$8:N34)</f>
        <v>127499.99999999994</v>
      </c>
      <c r="V34" s="23">
        <f>SUM($M$8:M34)</f>
        <v>89605.937499999971</v>
      </c>
    </row>
    <row r="35" spans="2:22">
      <c r="B35" s="29"/>
      <c r="C35" s="28"/>
      <c r="E35" s="9">
        <f t="shared" si="7"/>
        <v>44866</v>
      </c>
      <c r="F35" s="31">
        <f t="shared" si="0"/>
        <v>5.0500000000000007</v>
      </c>
      <c r="G35" s="32">
        <f t="shared" si="1"/>
        <v>4.2083333333333339E-3</v>
      </c>
      <c r="H35" s="11">
        <f t="shared" si="2"/>
        <v>6743.905754783269</v>
      </c>
      <c r="I35" s="11">
        <f t="shared" si="3"/>
        <v>3196.8592838849736</v>
      </c>
      <c r="J35" s="11">
        <f t="shared" si="4"/>
        <v>3547.0464708982954</v>
      </c>
      <c r="K35" s="11">
        <f t="shared" si="8"/>
        <v>756102.68435325369</v>
      </c>
      <c r="L35" s="19">
        <f t="shared" si="5"/>
        <v>7762.7430555555529</v>
      </c>
      <c r="M35" s="19">
        <f t="shared" si="6"/>
        <v>3040.5208333333308</v>
      </c>
      <c r="N35" s="19">
        <f t="shared" si="9"/>
        <v>4722.2222222222226</v>
      </c>
      <c r="O35" s="19">
        <f t="shared" si="10"/>
        <v>717777.77777777705</v>
      </c>
      <c r="Q35" s="23">
        <f>SUM($H$8:H35)</f>
        <v>188829.36113393155</v>
      </c>
      <c r="R35" s="23">
        <f>SUM($J$8:J35)</f>
        <v>93897.315646746254</v>
      </c>
      <c r="S35" s="23">
        <f>SUM($I$8:I35)</f>
        <v>94932.0454871853</v>
      </c>
      <c r="T35" s="23">
        <f>SUM($L$8:L35)</f>
        <v>223437.845</v>
      </c>
      <c r="U35" s="23">
        <f>SUM($N$8:N35)</f>
        <v>132222.22222222216</v>
      </c>
      <c r="V35" s="23">
        <f>SUM($M$8:M35)</f>
        <v>92646.458333333299</v>
      </c>
    </row>
    <row r="36" spans="2:22">
      <c r="B36" s="29"/>
      <c r="C36" s="28"/>
      <c r="E36" s="9">
        <f t="shared" si="7"/>
        <v>44896</v>
      </c>
      <c r="F36" s="31">
        <f t="shared" si="0"/>
        <v>5.0500000000000007</v>
      </c>
      <c r="G36" s="32">
        <f t="shared" si="1"/>
        <v>4.2083333333333339E-3</v>
      </c>
      <c r="H36" s="11">
        <f t="shared" si="2"/>
        <v>6743.905754783269</v>
      </c>
      <c r="I36" s="11">
        <f t="shared" si="3"/>
        <v>3181.9321299866097</v>
      </c>
      <c r="J36" s="11">
        <f t="shared" si="4"/>
        <v>3561.9736247966594</v>
      </c>
      <c r="K36" s="11">
        <f t="shared" si="8"/>
        <v>752540.71072845708</v>
      </c>
      <c r="L36" s="19">
        <f t="shared" si="5"/>
        <v>7742.8703703703686</v>
      </c>
      <c r="M36" s="19">
        <f t="shared" si="6"/>
        <v>3020.6481481481455</v>
      </c>
      <c r="N36" s="19">
        <f t="shared" si="9"/>
        <v>4722.2222222222226</v>
      </c>
      <c r="O36" s="19">
        <f t="shared" si="10"/>
        <v>713055.55555555481</v>
      </c>
      <c r="Q36" s="23">
        <f>SUM($H$8:H36)</f>
        <v>195573.26688871483</v>
      </c>
      <c r="R36" s="23">
        <f>SUM($J$8:J36)</f>
        <v>97459.289271542919</v>
      </c>
      <c r="S36" s="23">
        <f>SUM($I$8:I36)</f>
        <v>98113.977617171913</v>
      </c>
      <c r="T36" s="23">
        <f>SUM($L$8:L36)</f>
        <v>231180.71537037037</v>
      </c>
      <c r="U36" s="23">
        <f>SUM($N$8:N36)</f>
        <v>136944.44444444438</v>
      </c>
      <c r="V36" s="23">
        <f>SUM($M$8:M36)</f>
        <v>95667.106481481445</v>
      </c>
    </row>
    <row r="37" spans="2:22">
      <c r="B37" s="29"/>
      <c r="C37" s="28"/>
      <c r="E37" s="9">
        <f t="shared" si="7"/>
        <v>44927</v>
      </c>
      <c r="F37" s="31">
        <f t="shared" si="0"/>
        <v>5.0500000000000007</v>
      </c>
      <c r="G37" s="32">
        <f t="shared" si="1"/>
        <v>4.2083333333333339E-3</v>
      </c>
      <c r="H37" s="11">
        <f t="shared" si="2"/>
        <v>6743.905754783269</v>
      </c>
      <c r="I37" s="11">
        <f t="shared" si="3"/>
        <v>3166.942157648924</v>
      </c>
      <c r="J37" s="11">
        <f t="shared" si="4"/>
        <v>3576.963597134345</v>
      </c>
      <c r="K37" s="11">
        <f t="shared" si="8"/>
        <v>748963.74713132274</v>
      </c>
      <c r="L37" s="19">
        <f t="shared" si="5"/>
        <v>7722.9976851851825</v>
      </c>
      <c r="M37" s="19">
        <f t="shared" si="6"/>
        <v>3000.7754629629603</v>
      </c>
      <c r="N37" s="19">
        <f t="shared" si="9"/>
        <v>4722.2222222222226</v>
      </c>
      <c r="O37" s="19">
        <f t="shared" si="10"/>
        <v>708333.33333333256</v>
      </c>
      <c r="Q37" s="23">
        <f>SUM($H$8:H37)</f>
        <v>202317.17264349811</v>
      </c>
      <c r="R37" s="23">
        <f>SUM($J$8:J37)</f>
        <v>101036.25286867726</v>
      </c>
      <c r="S37" s="23">
        <f>SUM($I$8:I37)</f>
        <v>101280.91977482084</v>
      </c>
      <c r="T37" s="23">
        <f>SUM($L$8:L37)</f>
        <v>238903.71305555553</v>
      </c>
      <c r="U37" s="23">
        <f>SUM($N$8:N37)</f>
        <v>141666.6666666666</v>
      </c>
      <c r="V37" s="23">
        <f>SUM($M$8:M37)</f>
        <v>98667.881944444409</v>
      </c>
    </row>
    <row r="38" spans="2:22">
      <c r="B38" s="29"/>
      <c r="C38" s="28"/>
      <c r="E38" s="9">
        <f t="shared" si="7"/>
        <v>44958</v>
      </c>
      <c r="F38" s="31">
        <f t="shared" si="0"/>
        <v>5.0500000000000007</v>
      </c>
      <c r="G38" s="32">
        <f t="shared" si="1"/>
        <v>4.2083333333333339E-3</v>
      </c>
      <c r="H38" s="11">
        <f t="shared" si="2"/>
        <v>6743.905754783269</v>
      </c>
      <c r="I38" s="11">
        <f t="shared" si="3"/>
        <v>3151.8891025109838</v>
      </c>
      <c r="J38" s="11">
        <f t="shared" si="4"/>
        <v>3592.0166522722852</v>
      </c>
      <c r="K38" s="11">
        <f t="shared" si="8"/>
        <v>745371.73047905043</v>
      </c>
      <c r="L38" s="19">
        <f t="shared" si="5"/>
        <v>7703.1249999999982</v>
      </c>
      <c r="M38" s="19">
        <f t="shared" si="6"/>
        <v>2980.9027777777751</v>
      </c>
      <c r="N38" s="19">
        <f t="shared" si="9"/>
        <v>4722.2222222222226</v>
      </c>
      <c r="O38" s="19">
        <f t="shared" si="10"/>
        <v>703611.11111111031</v>
      </c>
      <c r="Q38" s="23">
        <f>SUM($H$8:H38)</f>
        <v>209061.07839828139</v>
      </c>
      <c r="R38" s="23">
        <f>SUM($J$8:J38)</f>
        <v>104628.26952094954</v>
      </c>
      <c r="S38" s="23">
        <f>SUM($I$8:I38)</f>
        <v>104432.80887733182</v>
      </c>
      <c r="T38" s="23">
        <f>SUM($L$8:L38)</f>
        <v>246606.83805555553</v>
      </c>
      <c r="U38" s="23">
        <f>SUM($N$8:N38)</f>
        <v>146388.88888888882</v>
      </c>
      <c r="V38" s="23">
        <f>SUM($M$8:M38)</f>
        <v>101648.78472222219</v>
      </c>
    </row>
    <row r="39" spans="2:22">
      <c r="B39" s="29"/>
      <c r="C39" s="28"/>
      <c r="E39" s="9">
        <f t="shared" si="7"/>
        <v>44986</v>
      </c>
      <c r="F39" s="31">
        <f t="shared" si="0"/>
        <v>5.0500000000000007</v>
      </c>
      <c r="G39" s="32">
        <f t="shared" si="1"/>
        <v>4.2083333333333339E-3</v>
      </c>
      <c r="H39" s="11">
        <f t="shared" si="2"/>
        <v>6743.905754783269</v>
      </c>
      <c r="I39" s="11">
        <f t="shared" si="3"/>
        <v>3136.7726990993378</v>
      </c>
      <c r="J39" s="11">
        <f t="shared" si="4"/>
        <v>3607.1330556839312</v>
      </c>
      <c r="K39" s="11">
        <f t="shared" si="8"/>
        <v>741764.5974233665</v>
      </c>
      <c r="L39" s="19">
        <f t="shared" si="5"/>
        <v>7683.2523148148121</v>
      </c>
      <c r="M39" s="19">
        <f t="shared" si="6"/>
        <v>2961.0300925925894</v>
      </c>
      <c r="N39" s="19">
        <f t="shared" si="9"/>
        <v>4722.2222222222226</v>
      </c>
      <c r="O39" s="19">
        <f t="shared" si="10"/>
        <v>698888.88888888806</v>
      </c>
      <c r="Q39" s="23">
        <f>SUM($H$8:H39)</f>
        <v>215804.98415306467</v>
      </c>
      <c r="R39" s="23">
        <f>SUM($J$8:J39)</f>
        <v>108235.40257663347</v>
      </c>
      <c r="S39" s="23">
        <f>SUM($I$8:I39)</f>
        <v>107569.58157643116</v>
      </c>
      <c r="T39" s="23">
        <f>SUM($L$8:L39)</f>
        <v>254290.09037037034</v>
      </c>
      <c r="U39" s="23">
        <f>SUM($N$8:N39)</f>
        <v>151111.11111111104</v>
      </c>
      <c r="V39" s="23">
        <f>SUM($M$8:M39)</f>
        <v>104609.81481481477</v>
      </c>
    </row>
    <row r="40" spans="2:22">
      <c r="B40" s="29"/>
      <c r="C40" s="28"/>
      <c r="E40" s="9">
        <f t="shared" si="7"/>
        <v>45017</v>
      </c>
      <c r="F40" s="31">
        <f t="shared" si="0"/>
        <v>5.0500000000000007</v>
      </c>
      <c r="G40" s="32">
        <f t="shared" si="1"/>
        <v>4.2083333333333339E-3</v>
      </c>
      <c r="H40" s="11">
        <f t="shared" si="2"/>
        <v>6743.905754783269</v>
      </c>
      <c r="I40" s="11">
        <f t="shared" si="3"/>
        <v>3121.5926808233344</v>
      </c>
      <c r="J40" s="11">
        <f t="shared" si="4"/>
        <v>3622.3130739599346</v>
      </c>
      <c r="K40" s="11">
        <f t="shared" si="8"/>
        <v>738142.2843494066</v>
      </c>
      <c r="L40" s="19">
        <f t="shared" si="5"/>
        <v>7663.3796296296268</v>
      </c>
      <c r="M40" s="19">
        <f t="shared" si="6"/>
        <v>2941.1574074074042</v>
      </c>
      <c r="N40" s="19">
        <f t="shared" si="9"/>
        <v>4722.2222222222226</v>
      </c>
      <c r="O40" s="19">
        <f t="shared" si="10"/>
        <v>694166.66666666581</v>
      </c>
      <c r="Q40" s="23">
        <f>SUM($H$8:H40)</f>
        <v>222548.88990784794</v>
      </c>
      <c r="R40" s="23">
        <f>SUM($J$8:J40)</f>
        <v>111857.7156505934</v>
      </c>
      <c r="S40" s="23">
        <f>SUM($I$8:I40)</f>
        <v>110691.17425725449</v>
      </c>
      <c r="T40" s="23">
        <f>SUM($L$8:L40)</f>
        <v>261953.46999999997</v>
      </c>
      <c r="U40" s="23">
        <f>SUM($N$8:N40)</f>
        <v>155833.33333333326</v>
      </c>
      <c r="V40" s="23">
        <f>SUM($M$8:M40)</f>
        <v>107550.97222222218</v>
      </c>
    </row>
    <row r="41" spans="2:22">
      <c r="B41" s="29"/>
      <c r="C41" s="28"/>
      <c r="E41" s="9">
        <f t="shared" si="7"/>
        <v>45047</v>
      </c>
      <c r="F41" s="31">
        <f t="shared" si="0"/>
        <v>5.0500000000000007</v>
      </c>
      <c r="G41" s="32">
        <f t="shared" si="1"/>
        <v>4.2083333333333339E-3</v>
      </c>
      <c r="H41" s="11">
        <f t="shared" si="2"/>
        <v>6743.905754783269</v>
      </c>
      <c r="I41" s="11">
        <f t="shared" si="3"/>
        <v>3106.3487799704199</v>
      </c>
      <c r="J41" s="11">
        <f t="shared" si="4"/>
        <v>3637.5569748128491</v>
      </c>
      <c r="K41" s="11">
        <f t="shared" si="8"/>
        <v>734504.72737459373</v>
      </c>
      <c r="L41" s="19">
        <f t="shared" si="5"/>
        <v>7643.5069444444416</v>
      </c>
      <c r="M41" s="19">
        <f t="shared" si="6"/>
        <v>2921.284722222219</v>
      </c>
      <c r="N41" s="19">
        <f t="shared" si="9"/>
        <v>4722.2222222222226</v>
      </c>
      <c r="O41" s="19">
        <f t="shared" si="10"/>
        <v>689444.44444444356</v>
      </c>
      <c r="Q41" s="23">
        <f>SUM($H$8:H41)</f>
        <v>229292.79566263122</v>
      </c>
      <c r="R41" s="23">
        <f>SUM($J$8:J41)</f>
        <v>115495.27262540624</v>
      </c>
      <c r="S41" s="23">
        <f>SUM($I$8:I41)</f>
        <v>113797.52303722491</v>
      </c>
      <c r="T41" s="23">
        <f>SUM($L$8:L41)</f>
        <v>269596.97694444441</v>
      </c>
      <c r="U41" s="23">
        <f>SUM($N$8:N41)</f>
        <v>160555.55555555547</v>
      </c>
      <c r="V41" s="23">
        <f>SUM($M$8:M41)</f>
        <v>110472.25694444439</v>
      </c>
    </row>
    <row r="42" spans="2:22">
      <c r="B42" s="29"/>
      <c r="C42" s="28"/>
      <c r="E42" s="9">
        <f t="shared" si="7"/>
        <v>45078</v>
      </c>
      <c r="F42" s="31">
        <f t="shared" si="0"/>
        <v>5.0500000000000007</v>
      </c>
      <c r="G42" s="32">
        <f t="shared" si="1"/>
        <v>4.2083333333333339E-3</v>
      </c>
      <c r="H42" s="11">
        <f t="shared" si="2"/>
        <v>6743.905754783269</v>
      </c>
      <c r="I42" s="11">
        <f t="shared" si="3"/>
        <v>3091.0407277014156</v>
      </c>
      <c r="J42" s="11">
        <f t="shared" si="4"/>
        <v>3652.8650270818534</v>
      </c>
      <c r="K42" s="11">
        <f t="shared" si="8"/>
        <v>730851.86234751192</v>
      </c>
      <c r="L42" s="19">
        <f t="shared" si="5"/>
        <v>7623.6342592592564</v>
      </c>
      <c r="M42" s="19">
        <f t="shared" si="6"/>
        <v>2901.4120370370338</v>
      </c>
      <c r="N42" s="19">
        <f t="shared" si="9"/>
        <v>4722.2222222222226</v>
      </c>
      <c r="O42" s="19">
        <f t="shared" si="10"/>
        <v>684722.22222222132</v>
      </c>
      <c r="Q42" s="23">
        <f>SUM($H$8:H42)</f>
        <v>236036.7014174145</v>
      </c>
      <c r="R42" s="23">
        <f>SUM($J$8:J42)</f>
        <v>119148.13765248809</v>
      </c>
      <c r="S42" s="23">
        <f>SUM($I$8:I42)</f>
        <v>116888.56376492632</v>
      </c>
      <c r="T42" s="23">
        <f>SUM($L$8:L42)</f>
        <v>277220.61120370368</v>
      </c>
      <c r="U42" s="23">
        <f>SUM($N$8:N42)</f>
        <v>165277.77777777769</v>
      </c>
      <c r="V42" s="23">
        <f>SUM($M$8:M42)</f>
        <v>113373.66898148143</v>
      </c>
    </row>
    <row r="43" spans="2:22">
      <c r="B43" s="29"/>
      <c r="C43" s="28"/>
      <c r="E43" s="9">
        <f t="shared" si="7"/>
        <v>45108</v>
      </c>
      <c r="F43" s="31">
        <f t="shared" si="0"/>
        <v>5.0500000000000007</v>
      </c>
      <c r="G43" s="32">
        <f t="shared" si="1"/>
        <v>4.2083333333333339E-3</v>
      </c>
      <c r="H43" s="11">
        <f t="shared" si="2"/>
        <v>6743.905754783269</v>
      </c>
      <c r="I43" s="11">
        <f t="shared" si="3"/>
        <v>3075.6682540457796</v>
      </c>
      <c r="J43" s="11">
        <f t="shared" si="4"/>
        <v>3668.2375007374894</v>
      </c>
      <c r="K43" s="11">
        <f t="shared" si="8"/>
        <v>727183.62484677439</v>
      </c>
      <c r="L43" s="19">
        <f t="shared" si="5"/>
        <v>7603.7615740740712</v>
      </c>
      <c r="M43" s="19">
        <f t="shared" si="6"/>
        <v>2881.5393518518486</v>
      </c>
      <c r="N43" s="19">
        <f t="shared" si="9"/>
        <v>4722.2222222222226</v>
      </c>
      <c r="O43" s="19">
        <f t="shared" si="10"/>
        <v>679999.99999999907</v>
      </c>
      <c r="Q43" s="23">
        <f>SUM($H$8:H43)</f>
        <v>242780.60717219778</v>
      </c>
      <c r="R43" s="23">
        <f>SUM($J$8:J43)</f>
        <v>122816.37515322558</v>
      </c>
      <c r="S43" s="23">
        <f>SUM($I$8:I43)</f>
        <v>119964.23201897211</v>
      </c>
      <c r="T43" s="23">
        <f>SUM($L$8:L43)</f>
        <v>284824.37277777772</v>
      </c>
      <c r="U43" s="23">
        <f>SUM($N$8:N43)</f>
        <v>169999.99999999991</v>
      </c>
      <c r="V43" s="23">
        <f>SUM($M$8:M43)</f>
        <v>116255.20833333328</v>
      </c>
    </row>
    <row r="44" spans="2:22">
      <c r="B44" s="29"/>
      <c r="C44" s="28"/>
      <c r="E44" s="9">
        <f t="shared" si="7"/>
        <v>45139</v>
      </c>
      <c r="F44" s="31">
        <f t="shared" si="0"/>
        <v>5.0500000000000007</v>
      </c>
      <c r="G44" s="32">
        <f t="shared" si="1"/>
        <v>4.2083333333333339E-3</v>
      </c>
      <c r="H44" s="11">
        <f t="shared" si="2"/>
        <v>6743.905754783269</v>
      </c>
      <c r="I44" s="11">
        <f t="shared" si="3"/>
        <v>3060.2310878968428</v>
      </c>
      <c r="J44" s="11">
        <f t="shared" si="4"/>
        <v>3683.6746668864262</v>
      </c>
      <c r="K44" s="11">
        <f t="shared" si="8"/>
        <v>723499.95017988794</v>
      </c>
      <c r="L44" s="19">
        <f t="shared" si="5"/>
        <v>7583.888888888886</v>
      </c>
      <c r="M44" s="19">
        <f t="shared" si="6"/>
        <v>2861.6666666666633</v>
      </c>
      <c r="N44" s="19">
        <f t="shared" si="9"/>
        <v>4722.2222222222226</v>
      </c>
      <c r="O44" s="19">
        <f t="shared" si="10"/>
        <v>675277.77777777682</v>
      </c>
      <c r="Q44" s="23">
        <f>SUM($H$8:H44)</f>
        <v>249524.51292698106</v>
      </c>
      <c r="R44" s="23">
        <f>SUM($J$8:J44)</f>
        <v>126500.04982011201</v>
      </c>
      <c r="S44" s="23">
        <f>SUM($I$8:I44)</f>
        <v>123024.46310686895</v>
      </c>
      <c r="T44" s="23">
        <f>SUM($L$8:L44)</f>
        <v>292408.2616666666</v>
      </c>
      <c r="U44" s="23">
        <f>SUM($N$8:N44)</f>
        <v>174722.22222222213</v>
      </c>
      <c r="V44" s="23">
        <f>SUM($M$8:M44)</f>
        <v>119116.87499999994</v>
      </c>
    </row>
    <row r="45" spans="2:22">
      <c r="B45" s="29"/>
      <c r="C45" s="28"/>
      <c r="E45" s="9">
        <f t="shared" si="7"/>
        <v>45170</v>
      </c>
      <c r="F45" s="31">
        <f t="shared" si="0"/>
        <v>5.0500000000000007</v>
      </c>
      <c r="G45" s="32">
        <f t="shared" si="1"/>
        <v>4.2083333333333339E-3</v>
      </c>
      <c r="H45" s="11">
        <f t="shared" si="2"/>
        <v>6743.905754783269</v>
      </c>
      <c r="I45" s="11">
        <f t="shared" si="3"/>
        <v>3044.7289570070288</v>
      </c>
      <c r="J45" s="11">
        <f t="shared" si="4"/>
        <v>3699.1767977762402</v>
      </c>
      <c r="K45" s="11">
        <f t="shared" si="8"/>
        <v>719800.77338211169</v>
      </c>
      <c r="L45" s="19">
        <f t="shared" si="5"/>
        <v>7564.0162037037007</v>
      </c>
      <c r="M45" s="19">
        <f t="shared" si="6"/>
        <v>2841.7939814814777</v>
      </c>
      <c r="N45" s="19">
        <f t="shared" si="9"/>
        <v>4722.2222222222226</v>
      </c>
      <c r="O45" s="19">
        <f t="shared" si="10"/>
        <v>670555.55555555457</v>
      </c>
      <c r="Q45" s="23">
        <f>SUM($H$8:H45)</f>
        <v>256268.41868176433</v>
      </c>
      <c r="R45" s="23">
        <f>SUM($J$8:J45)</f>
        <v>130199.22661788824</v>
      </c>
      <c r="S45" s="23">
        <f>SUM($I$8:I45)</f>
        <v>126069.19206387598</v>
      </c>
      <c r="T45" s="23">
        <f>SUM($L$8:L45)</f>
        <v>299972.27787037031</v>
      </c>
      <c r="U45" s="23">
        <f>SUM($N$8:N45)</f>
        <v>179444.44444444435</v>
      </c>
      <c r="V45" s="23">
        <f>SUM($M$8:M45)</f>
        <v>121958.66898148142</v>
      </c>
    </row>
    <row r="46" spans="2:22">
      <c r="B46" s="29"/>
      <c r="C46" s="28"/>
      <c r="E46" s="9">
        <f t="shared" si="7"/>
        <v>45200</v>
      </c>
      <c r="F46" s="31">
        <f t="shared" si="0"/>
        <v>5.0500000000000007</v>
      </c>
      <c r="G46" s="32">
        <f t="shared" si="1"/>
        <v>4.2083333333333339E-3</v>
      </c>
      <c r="H46" s="11">
        <f t="shared" si="2"/>
        <v>6743.905754783269</v>
      </c>
      <c r="I46" s="11">
        <f t="shared" si="3"/>
        <v>3029.1615879830538</v>
      </c>
      <c r="J46" s="11">
        <f t="shared" si="4"/>
        <v>3714.7441668002152</v>
      </c>
      <c r="K46" s="11">
        <f t="shared" si="8"/>
        <v>716086.02921531152</v>
      </c>
      <c r="L46" s="19">
        <f t="shared" si="5"/>
        <v>7544.1435185185146</v>
      </c>
      <c r="M46" s="19">
        <f t="shared" si="6"/>
        <v>2821.9212962962924</v>
      </c>
      <c r="N46" s="19">
        <f t="shared" si="9"/>
        <v>4722.2222222222226</v>
      </c>
      <c r="O46" s="19">
        <f t="shared" si="10"/>
        <v>665833.33333333232</v>
      </c>
      <c r="Q46" s="23">
        <f>SUM($H$8:H46)</f>
        <v>263012.32443654758</v>
      </c>
      <c r="R46" s="23">
        <f>SUM($J$8:J46)</f>
        <v>133913.97078468846</v>
      </c>
      <c r="S46" s="23">
        <f>SUM($I$8:I46)</f>
        <v>129098.35365185903</v>
      </c>
      <c r="T46" s="23">
        <f>SUM($L$8:L46)</f>
        <v>307516.42138888885</v>
      </c>
      <c r="U46" s="23">
        <f>SUM($N$8:N46)</f>
        <v>184166.66666666657</v>
      </c>
      <c r="V46" s="23">
        <f>SUM($M$8:M46)</f>
        <v>124780.59027777771</v>
      </c>
    </row>
    <row r="47" spans="2:22">
      <c r="B47" s="29"/>
      <c r="C47" s="28"/>
      <c r="E47" s="9">
        <f t="shared" si="7"/>
        <v>45231</v>
      </c>
      <c r="F47" s="31">
        <f t="shared" si="0"/>
        <v>5.0500000000000007</v>
      </c>
      <c r="G47" s="32">
        <f t="shared" si="1"/>
        <v>4.2083333333333339E-3</v>
      </c>
      <c r="H47" s="11">
        <f t="shared" si="2"/>
        <v>6743.905754783269</v>
      </c>
      <c r="I47" s="11">
        <f t="shared" si="3"/>
        <v>3013.528706281103</v>
      </c>
      <c r="J47" s="11">
        <f t="shared" si="4"/>
        <v>3730.377048502166</v>
      </c>
      <c r="K47" s="11">
        <f t="shared" si="8"/>
        <v>712355.6521668093</v>
      </c>
      <c r="L47" s="19">
        <f t="shared" si="5"/>
        <v>7524.2708333333303</v>
      </c>
      <c r="M47" s="19">
        <f t="shared" si="6"/>
        <v>2802.0486111111072</v>
      </c>
      <c r="N47" s="19">
        <f t="shared" si="9"/>
        <v>4722.2222222222226</v>
      </c>
      <c r="O47" s="19">
        <f t="shared" si="10"/>
        <v>661111.11111111008</v>
      </c>
      <c r="Q47" s="23">
        <f>SUM($H$8:H47)</f>
        <v>269756.23019133083</v>
      </c>
      <c r="R47" s="23">
        <f>SUM($J$8:J47)</f>
        <v>137644.34783319061</v>
      </c>
      <c r="S47" s="23">
        <f>SUM($I$8:I47)</f>
        <v>132111.88235814014</v>
      </c>
      <c r="T47" s="23">
        <f>SUM($L$8:L47)</f>
        <v>315040.69222222216</v>
      </c>
      <c r="U47" s="23">
        <f>SUM($N$8:N47)</f>
        <v>188888.88888888879</v>
      </c>
      <c r="V47" s="23">
        <f>SUM($M$8:M47)</f>
        <v>127582.63888888882</v>
      </c>
    </row>
    <row r="48" spans="2:22">
      <c r="B48" s="29"/>
      <c r="C48" s="28"/>
      <c r="E48" s="9">
        <f t="shared" si="7"/>
        <v>45261</v>
      </c>
      <c r="F48" s="31">
        <f t="shared" si="0"/>
        <v>5.0500000000000007</v>
      </c>
      <c r="G48" s="32">
        <f t="shared" si="1"/>
        <v>4.2083333333333339E-3</v>
      </c>
      <c r="H48" s="11">
        <f t="shared" si="2"/>
        <v>6743.905754783269</v>
      </c>
      <c r="I48" s="11">
        <f t="shared" si="3"/>
        <v>2997.8300362019895</v>
      </c>
      <c r="J48" s="11">
        <f t="shared" si="4"/>
        <v>3746.0757185812795</v>
      </c>
      <c r="K48" s="11">
        <f t="shared" si="8"/>
        <v>708609.57644822798</v>
      </c>
      <c r="L48" s="19">
        <f t="shared" si="5"/>
        <v>7504.3981481481442</v>
      </c>
      <c r="M48" s="19">
        <f t="shared" si="6"/>
        <v>2782.175925925922</v>
      </c>
      <c r="N48" s="19">
        <f t="shared" si="9"/>
        <v>4722.2222222222226</v>
      </c>
      <c r="O48" s="19">
        <f t="shared" si="10"/>
        <v>656388.88888888783</v>
      </c>
      <c r="Q48" s="23">
        <f>SUM($H$8:H48)</f>
        <v>276500.13594611408</v>
      </c>
      <c r="R48" s="23">
        <f>SUM($J$8:J48)</f>
        <v>141390.42355177188</v>
      </c>
      <c r="S48" s="23">
        <f>SUM($I$8:I48)</f>
        <v>135109.71239434212</v>
      </c>
      <c r="T48" s="23">
        <f>SUM($L$8:L48)</f>
        <v>322545.09037037031</v>
      </c>
      <c r="U48" s="23">
        <f>SUM($N$8:N48)</f>
        <v>193611.11111111101</v>
      </c>
      <c r="V48" s="23">
        <f>SUM($M$8:M48)</f>
        <v>130364.81481481474</v>
      </c>
    </row>
    <row r="49" spans="2:22">
      <c r="B49" s="29"/>
      <c r="C49" s="28"/>
      <c r="E49" s="9">
        <f t="shared" si="7"/>
        <v>45292</v>
      </c>
      <c r="F49" s="31">
        <f t="shared" si="0"/>
        <v>5.0500000000000007</v>
      </c>
      <c r="G49" s="32">
        <f t="shared" si="1"/>
        <v>4.2083333333333339E-3</v>
      </c>
      <c r="H49" s="11">
        <f t="shared" si="2"/>
        <v>6743.905754783269</v>
      </c>
      <c r="I49" s="11">
        <f t="shared" si="3"/>
        <v>2982.0653008862932</v>
      </c>
      <c r="J49" s="11">
        <f t="shared" si="4"/>
        <v>3761.8404538969758</v>
      </c>
      <c r="K49" s="11">
        <f t="shared" si="8"/>
        <v>704847.73599433096</v>
      </c>
      <c r="L49" s="19">
        <f t="shared" si="5"/>
        <v>7484.5254629629599</v>
      </c>
      <c r="M49" s="19">
        <f t="shared" si="6"/>
        <v>2762.3032407407368</v>
      </c>
      <c r="N49" s="19">
        <f t="shared" si="9"/>
        <v>4722.2222222222226</v>
      </c>
      <c r="O49" s="19">
        <f t="shared" si="10"/>
        <v>651666.66666666558</v>
      </c>
      <c r="Q49" s="23">
        <f>SUM($H$8:H49)</f>
        <v>283244.04170089733</v>
      </c>
      <c r="R49" s="23">
        <f>SUM($J$8:J49)</f>
        <v>145152.26400566884</v>
      </c>
      <c r="S49" s="23">
        <f>SUM($I$8:I49)</f>
        <v>138091.7776952284</v>
      </c>
      <c r="T49" s="23">
        <f>SUM($L$8:L49)</f>
        <v>330029.61583333329</v>
      </c>
      <c r="U49" s="23">
        <f>SUM($N$8:N49)</f>
        <v>198333.33333333323</v>
      </c>
      <c r="V49" s="23">
        <f>SUM($M$8:M49)</f>
        <v>133127.11805555547</v>
      </c>
    </row>
    <row r="50" spans="2:22">
      <c r="B50" s="29"/>
      <c r="C50" s="28"/>
      <c r="E50" s="9">
        <f t="shared" si="7"/>
        <v>45323</v>
      </c>
      <c r="F50" s="31">
        <f t="shared" si="0"/>
        <v>5.0500000000000007</v>
      </c>
      <c r="G50" s="32">
        <f t="shared" si="1"/>
        <v>4.2083333333333339E-3</v>
      </c>
      <c r="H50" s="11">
        <f t="shared" si="2"/>
        <v>6743.905754783269</v>
      </c>
      <c r="I50" s="11">
        <f t="shared" si="3"/>
        <v>2966.2342223094765</v>
      </c>
      <c r="J50" s="11">
        <f t="shared" si="4"/>
        <v>3777.6715324737925</v>
      </c>
      <c r="K50" s="11">
        <f t="shared" si="8"/>
        <v>701070.0644618572</v>
      </c>
      <c r="L50" s="19">
        <f t="shared" si="5"/>
        <v>7464.6527777777737</v>
      </c>
      <c r="M50" s="19">
        <f t="shared" si="6"/>
        <v>2742.4305555555516</v>
      </c>
      <c r="N50" s="19">
        <f t="shared" si="9"/>
        <v>4722.2222222222226</v>
      </c>
      <c r="O50" s="19">
        <f t="shared" si="10"/>
        <v>646944.44444444333</v>
      </c>
      <c r="Q50" s="23">
        <f>SUM($H$8:H50)</f>
        <v>289987.94745568058</v>
      </c>
      <c r="R50" s="23">
        <f>SUM($J$8:J50)</f>
        <v>148929.93553814263</v>
      </c>
      <c r="S50" s="23">
        <f>SUM($I$8:I50)</f>
        <v>141058.01191753789</v>
      </c>
      <c r="T50" s="23">
        <f>SUM($L$8:L50)</f>
        <v>337494.26861111104</v>
      </c>
      <c r="U50" s="23">
        <f>SUM($N$8:N50)</f>
        <v>203055.55555555545</v>
      </c>
      <c r="V50" s="23">
        <f>SUM($M$8:M50)</f>
        <v>135869.54861111104</v>
      </c>
    </row>
    <row r="51" spans="2:22">
      <c r="B51" s="29"/>
      <c r="C51" s="28"/>
      <c r="E51" s="9">
        <f t="shared" si="7"/>
        <v>45352</v>
      </c>
      <c r="F51" s="31">
        <f t="shared" si="0"/>
        <v>5.0500000000000007</v>
      </c>
      <c r="G51" s="32">
        <f t="shared" si="1"/>
        <v>4.2083333333333339E-3</v>
      </c>
      <c r="H51" s="11">
        <f t="shared" si="2"/>
        <v>6743.905754783269</v>
      </c>
      <c r="I51" s="11">
        <f t="shared" si="3"/>
        <v>2950.3365212769827</v>
      </c>
      <c r="J51" s="11">
        <f t="shared" si="4"/>
        <v>3793.5692335062863</v>
      </c>
      <c r="K51" s="11">
        <f t="shared" si="8"/>
        <v>697276.49522835086</v>
      </c>
      <c r="L51" s="19">
        <f t="shared" si="5"/>
        <v>7444.7800925925885</v>
      </c>
      <c r="M51" s="19">
        <f t="shared" si="6"/>
        <v>2722.5578703703659</v>
      </c>
      <c r="N51" s="19">
        <f t="shared" si="9"/>
        <v>4722.2222222222226</v>
      </c>
      <c r="O51" s="19">
        <f t="shared" si="10"/>
        <v>642222.22222222108</v>
      </c>
      <c r="Q51" s="23">
        <f>SUM($H$8:H51)</f>
        <v>296731.85321046383</v>
      </c>
      <c r="R51" s="23">
        <f>SUM($J$8:J51)</f>
        <v>152723.50477164891</v>
      </c>
      <c r="S51" s="23">
        <f>SUM($I$8:I51)</f>
        <v>144008.34843881486</v>
      </c>
      <c r="T51" s="23">
        <f>SUM($L$8:L51)</f>
        <v>344939.04870370362</v>
      </c>
      <c r="U51" s="23">
        <f>SUM($N$8:N51)</f>
        <v>207777.77777777766</v>
      </c>
      <c r="V51" s="23">
        <f>SUM($M$8:M51)</f>
        <v>138592.1064814814</v>
      </c>
    </row>
    <row r="52" spans="2:22">
      <c r="B52" s="29"/>
      <c r="C52" s="28"/>
      <c r="E52" s="9">
        <f t="shared" si="7"/>
        <v>45383</v>
      </c>
      <c r="F52" s="31">
        <f t="shared" si="0"/>
        <v>5.0500000000000007</v>
      </c>
      <c r="G52" s="32">
        <f t="shared" si="1"/>
        <v>4.2083333333333339E-3</v>
      </c>
      <c r="H52" s="11">
        <f t="shared" si="2"/>
        <v>6743.905754783269</v>
      </c>
      <c r="I52" s="11">
        <f t="shared" si="3"/>
        <v>2934.3719174193102</v>
      </c>
      <c r="J52" s="11">
        <f t="shared" si="4"/>
        <v>3809.5338373639588</v>
      </c>
      <c r="K52" s="11">
        <f t="shared" si="8"/>
        <v>693466.96139098692</v>
      </c>
      <c r="L52" s="19">
        <f t="shared" si="5"/>
        <v>7424.9074074074033</v>
      </c>
      <c r="M52" s="19">
        <f t="shared" si="6"/>
        <v>2702.6851851851807</v>
      </c>
      <c r="N52" s="19">
        <f t="shared" si="9"/>
        <v>4722.2222222222226</v>
      </c>
      <c r="O52" s="19">
        <f t="shared" si="10"/>
        <v>637499.99999999884</v>
      </c>
      <c r="Q52" s="23">
        <f>SUM($H$8:H52)</f>
        <v>303475.75896524708</v>
      </c>
      <c r="R52" s="23">
        <f>SUM($J$8:J52)</f>
        <v>156533.03860901287</v>
      </c>
      <c r="S52" s="23">
        <f>SUM($I$8:I52)</f>
        <v>146942.72035623417</v>
      </c>
      <c r="T52" s="23">
        <f>SUM($L$8:L52)</f>
        <v>352363.95611111104</v>
      </c>
      <c r="U52" s="23">
        <f>SUM($N$8:N52)</f>
        <v>212499.99999999988</v>
      </c>
      <c r="V52" s="23">
        <f>SUM($M$8:M52)</f>
        <v>141294.79166666657</v>
      </c>
    </row>
    <row r="53" spans="2:22">
      <c r="B53" s="29"/>
      <c r="C53" s="28"/>
      <c r="E53" s="9">
        <f t="shared" si="7"/>
        <v>45413</v>
      </c>
      <c r="F53" s="31">
        <f t="shared" si="0"/>
        <v>5.0500000000000007</v>
      </c>
      <c r="G53" s="32">
        <f t="shared" si="1"/>
        <v>4.2083333333333339E-3</v>
      </c>
      <c r="H53" s="11">
        <f t="shared" si="2"/>
        <v>6743.905754783269</v>
      </c>
      <c r="I53" s="11">
        <f t="shared" si="3"/>
        <v>2918.3401291870705</v>
      </c>
      <c r="J53" s="11">
        <f t="shared" si="4"/>
        <v>3825.5656255961985</v>
      </c>
      <c r="K53" s="11">
        <f t="shared" si="8"/>
        <v>689641.39576539071</v>
      </c>
      <c r="L53" s="19">
        <f t="shared" si="5"/>
        <v>7405.0347222222181</v>
      </c>
      <c r="M53" s="19">
        <f t="shared" si="6"/>
        <v>2682.8124999999955</v>
      </c>
      <c r="N53" s="19">
        <f t="shared" si="9"/>
        <v>4722.2222222222226</v>
      </c>
      <c r="O53" s="19">
        <f t="shared" si="10"/>
        <v>632777.77777777659</v>
      </c>
      <c r="Q53" s="23">
        <f>SUM($H$8:H53)</f>
        <v>310219.66472003033</v>
      </c>
      <c r="R53" s="23">
        <f>SUM($J$8:J53)</f>
        <v>160358.60423460908</v>
      </c>
      <c r="S53" s="23">
        <f>SUM($I$8:I53)</f>
        <v>149861.06048542124</v>
      </c>
      <c r="T53" s="23">
        <f>SUM($L$8:L53)</f>
        <v>359768.99083333323</v>
      </c>
      <c r="U53" s="23">
        <f>SUM($N$8:N53)</f>
        <v>217222.2222222221</v>
      </c>
      <c r="V53" s="23">
        <f>SUM($M$8:M53)</f>
        <v>143977.60416666657</v>
      </c>
    </row>
    <row r="54" spans="2:22">
      <c r="B54" s="29"/>
      <c r="C54" s="28"/>
      <c r="E54" s="9">
        <f t="shared" si="7"/>
        <v>45444</v>
      </c>
      <c r="F54" s="31">
        <f t="shared" si="0"/>
        <v>5.0500000000000007</v>
      </c>
      <c r="G54" s="32">
        <f t="shared" si="1"/>
        <v>4.2083333333333339E-3</v>
      </c>
      <c r="H54" s="11">
        <f t="shared" si="2"/>
        <v>6743.905754783269</v>
      </c>
      <c r="I54" s="11">
        <f t="shared" si="3"/>
        <v>2902.2408738460194</v>
      </c>
      <c r="J54" s="11">
        <f t="shared" si="4"/>
        <v>3841.6648809372496</v>
      </c>
      <c r="K54" s="11">
        <f t="shared" si="8"/>
        <v>685799.73088445351</v>
      </c>
      <c r="L54" s="19">
        <f t="shared" si="5"/>
        <v>7385.1620370370329</v>
      </c>
      <c r="M54" s="19">
        <f t="shared" si="6"/>
        <v>2662.9398148148102</v>
      </c>
      <c r="N54" s="19">
        <f t="shared" si="9"/>
        <v>4722.2222222222226</v>
      </c>
      <c r="O54" s="19">
        <f t="shared" si="10"/>
        <v>628055.55555555434</v>
      </c>
      <c r="Q54" s="23">
        <f>SUM($H$8:H54)</f>
        <v>316963.57047481358</v>
      </c>
      <c r="R54" s="23">
        <f>SUM($J$8:J54)</f>
        <v>164200.26911554634</v>
      </c>
      <c r="S54" s="23">
        <f>SUM($I$8:I54)</f>
        <v>152763.30135926727</v>
      </c>
      <c r="T54" s="23">
        <f>SUM($L$8:L54)</f>
        <v>367154.15287037025</v>
      </c>
      <c r="U54" s="23">
        <f>SUM($N$8:N54)</f>
        <v>221944.44444444432</v>
      </c>
      <c r="V54" s="23">
        <f>SUM($M$8:M54)</f>
        <v>146640.54398148137</v>
      </c>
    </row>
    <row r="55" spans="2:22">
      <c r="B55" s="29"/>
      <c r="C55" s="28"/>
      <c r="E55" s="9">
        <f t="shared" si="7"/>
        <v>45474</v>
      </c>
      <c r="F55" s="31">
        <f t="shared" si="0"/>
        <v>5.0500000000000007</v>
      </c>
      <c r="G55" s="32">
        <f t="shared" si="1"/>
        <v>4.2083333333333339E-3</v>
      </c>
      <c r="H55" s="11">
        <f t="shared" si="2"/>
        <v>6743.905754783269</v>
      </c>
      <c r="I55" s="11">
        <f t="shared" si="3"/>
        <v>2886.0738674720756</v>
      </c>
      <c r="J55" s="11">
        <f t="shared" si="4"/>
        <v>3857.8318873111934</v>
      </c>
      <c r="K55" s="11">
        <f t="shared" si="8"/>
        <v>681941.89899714233</v>
      </c>
      <c r="L55" s="19">
        <f t="shared" si="5"/>
        <v>7365.2893518518476</v>
      </c>
      <c r="M55" s="19">
        <f t="shared" si="6"/>
        <v>2643.067129629625</v>
      </c>
      <c r="N55" s="19">
        <f t="shared" si="9"/>
        <v>4722.2222222222226</v>
      </c>
      <c r="O55" s="19">
        <f t="shared" si="10"/>
        <v>623333.33333333209</v>
      </c>
      <c r="Q55" s="23">
        <f>SUM($H$8:H55)</f>
        <v>323707.47622959682</v>
      </c>
      <c r="R55" s="23">
        <f>SUM($J$8:J55)</f>
        <v>168058.10100285753</v>
      </c>
      <c r="S55" s="23">
        <f>SUM($I$8:I55)</f>
        <v>155649.37522673933</v>
      </c>
      <c r="T55" s="23">
        <f>SUM($L$8:L55)</f>
        <v>374519.4422222221</v>
      </c>
      <c r="U55" s="23">
        <f>SUM($N$8:N55)</f>
        <v>226666.66666666654</v>
      </c>
      <c r="V55" s="23">
        <f>SUM($M$8:M55)</f>
        <v>149283.61111111101</v>
      </c>
    </row>
    <row r="56" spans="2:22">
      <c r="B56" s="29"/>
      <c r="C56" s="28"/>
      <c r="E56" s="9">
        <f t="shared" si="7"/>
        <v>45505</v>
      </c>
      <c r="F56" s="31">
        <f t="shared" si="0"/>
        <v>5.0500000000000007</v>
      </c>
      <c r="G56" s="32">
        <f t="shared" si="1"/>
        <v>4.2083333333333339E-3</v>
      </c>
      <c r="H56" s="11">
        <f t="shared" si="2"/>
        <v>6743.905754783269</v>
      </c>
      <c r="I56" s="11">
        <f t="shared" si="3"/>
        <v>2869.8388249463078</v>
      </c>
      <c r="J56" s="11">
        <f t="shared" si="4"/>
        <v>3874.0669298369612</v>
      </c>
      <c r="K56" s="11">
        <f t="shared" si="8"/>
        <v>678067.83206730534</v>
      </c>
      <c r="L56" s="19">
        <f t="shared" si="5"/>
        <v>7345.4166666666624</v>
      </c>
      <c r="M56" s="19">
        <f t="shared" si="6"/>
        <v>2623.1944444444393</v>
      </c>
      <c r="N56" s="19">
        <f t="shared" si="9"/>
        <v>4722.2222222222226</v>
      </c>
      <c r="O56" s="19">
        <f t="shared" si="10"/>
        <v>618611.11111110984</v>
      </c>
      <c r="Q56" s="23">
        <f>SUM($H$8:H56)</f>
        <v>330451.38198438007</v>
      </c>
      <c r="R56" s="23">
        <f>SUM($J$8:J56)</f>
        <v>171932.16793269449</v>
      </c>
      <c r="S56" s="23">
        <f>SUM($I$8:I56)</f>
        <v>158519.21405168565</v>
      </c>
      <c r="T56" s="23">
        <f>SUM($L$8:L56)</f>
        <v>381864.85888888879</v>
      </c>
      <c r="U56" s="23">
        <f>SUM($N$8:N56)</f>
        <v>231388.88888888876</v>
      </c>
      <c r="V56" s="23">
        <f>SUM($M$8:M56)</f>
        <v>151906.80555555545</v>
      </c>
    </row>
    <row r="57" spans="2:22">
      <c r="B57" s="29"/>
      <c r="C57" s="28"/>
      <c r="E57" s="9">
        <f t="shared" si="7"/>
        <v>45536</v>
      </c>
      <c r="F57" s="31">
        <f t="shared" si="0"/>
        <v>5.0500000000000007</v>
      </c>
      <c r="G57" s="32">
        <f t="shared" si="1"/>
        <v>4.2083333333333339E-3</v>
      </c>
      <c r="H57" s="11">
        <f t="shared" si="2"/>
        <v>6743.905754783269</v>
      </c>
      <c r="I57" s="11">
        <f t="shared" si="3"/>
        <v>2853.5354599499105</v>
      </c>
      <c r="J57" s="11">
        <f t="shared" si="4"/>
        <v>3890.3702948333585</v>
      </c>
      <c r="K57" s="11">
        <f t="shared" si="8"/>
        <v>674177.46177247202</v>
      </c>
      <c r="L57" s="19">
        <f t="shared" si="5"/>
        <v>7325.5439814814763</v>
      </c>
      <c r="M57" s="19">
        <f t="shared" si="6"/>
        <v>2603.3217592592541</v>
      </c>
      <c r="N57" s="19">
        <f t="shared" si="9"/>
        <v>4722.2222222222226</v>
      </c>
      <c r="O57" s="19">
        <f t="shared" si="10"/>
        <v>613888.8888888876</v>
      </c>
      <c r="Q57" s="23">
        <f>SUM($H$8:H57)</f>
        <v>337195.28773916332</v>
      </c>
      <c r="R57" s="23">
        <f>SUM($J$8:J57)</f>
        <v>175822.53822752784</v>
      </c>
      <c r="S57" s="23">
        <f>SUM($I$8:I57)</f>
        <v>161372.74951163554</v>
      </c>
      <c r="T57" s="23">
        <f>SUM($L$8:L57)</f>
        <v>389190.40287037025</v>
      </c>
      <c r="U57" s="23">
        <f>SUM($N$8:N57)</f>
        <v>236111.11111111098</v>
      </c>
      <c r="V57" s="23">
        <f>SUM($M$8:M57)</f>
        <v>154510.12731481469</v>
      </c>
    </row>
    <row r="58" spans="2:22">
      <c r="B58" s="29"/>
      <c r="C58" s="28"/>
      <c r="E58" s="9">
        <f t="shared" si="7"/>
        <v>45566</v>
      </c>
      <c r="F58" s="31">
        <f t="shared" si="0"/>
        <v>5.0500000000000007</v>
      </c>
      <c r="G58" s="32">
        <f t="shared" si="1"/>
        <v>4.2083333333333339E-3</v>
      </c>
      <c r="H58" s="11">
        <f t="shared" si="2"/>
        <v>6743.905754783269</v>
      </c>
      <c r="I58" s="11">
        <f t="shared" si="3"/>
        <v>2837.1634849591533</v>
      </c>
      <c r="J58" s="11">
        <f t="shared" si="4"/>
        <v>3906.7422698241157</v>
      </c>
      <c r="K58" s="11">
        <f t="shared" si="8"/>
        <v>670270.71950264787</v>
      </c>
      <c r="L58" s="19">
        <f t="shared" si="5"/>
        <v>7305.671296296292</v>
      </c>
      <c r="M58" s="19">
        <f t="shared" si="6"/>
        <v>2583.4490740740689</v>
      </c>
      <c r="N58" s="19">
        <f t="shared" si="9"/>
        <v>4722.2222222222226</v>
      </c>
      <c r="O58" s="19">
        <f t="shared" si="10"/>
        <v>609166.66666666535</v>
      </c>
      <c r="Q58" s="23">
        <f>SUM($H$8:H58)</f>
        <v>343939.19349394657</v>
      </c>
      <c r="R58" s="23">
        <f>SUM($J$8:J58)</f>
        <v>179729.28049735195</v>
      </c>
      <c r="S58" s="23">
        <f>SUM($I$8:I58)</f>
        <v>164209.91299659471</v>
      </c>
      <c r="T58" s="23">
        <f>SUM($L$8:L58)</f>
        <v>396496.07416666654</v>
      </c>
      <c r="U58" s="23">
        <f>SUM($N$8:N58)</f>
        <v>240833.3333333332</v>
      </c>
      <c r="V58" s="23">
        <f>SUM($M$8:M58)</f>
        <v>157093.57638888876</v>
      </c>
    </row>
    <row r="59" spans="2:22">
      <c r="B59" s="29"/>
      <c r="C59" s="28"/>
      <c r="E59" s="9">
        <f t="shared" si="7"/>
        <v>45597</v>
      </c>
      <c r="F59" s="31">
        <f t="shared" si="0"/>
        <v>5.0500000000000007</v>
      </c>
      <c r="G59" s="32">
        <f t="shared" si="1"/>
        <v>4.2083333333333339E-3</v>
      </c>
      <c r="H59" s="11">
        <f t="shared" si="2"/>
        <v>6743.905754783269</v>
      </c>
      <c r="I59" s="11">
        <f t="shared" si="3"/>
        <v>2820.72261124031</v>
      </c>
      <c r="J59" s="11">
        <f t="shared" si="4"/>
        <v>3923.183143542959</v>
      </c>
      <c r="K59" s="11">
        <f t="shared" si="8"/>
        <v>666347.53635910491</v>
      </c>
      <c r="L59" s="19">
        <f t="shared" si="5"/>
        <v>7285.7986111111059</v>
      </c>
      <c r="M59" s="19">
        <f t="shared" si="6"/>
        <v>2563.5763888888837</v>
      </c>
      <c r="N59" s="19">
        <f t="shared" si="9"/>
        <v>4722.2222222222226</v>
      </c>
      <c r="O59" s="19">
        <f t="shared" si="10"/>
        <v>604444.4444444431</v>
      </c>
      <c r="Q59" s="23">
        <f>SUM($H$8:H59)</f>
        <v>350683.09924872982</v>
      </c>
      <c r="R59" s="23">
        <f>SUM($J$8:J59)</f>
        <v>183652.46364089492</v>
      </c>
      <c r="S59" s="23">
        <f>SUM($I$8:I59)</f>
        <v>167030.63560783502</v>
      </c>
      <c r="T59" s="23">
        <f>SUM($L$8:L59)</f>
        <v>403781.87277777767</v>
      </c>
      <c r="U59" s="23">
        <f>SUM($N$8:N59)</f>
        <v>245555.55555555542</v>
      </c>
      <c r="V59" s="23">
        <f>SUM($M$8:M59)</f>
        <v>159657.15277777764</v>
      </c>
    </row>
    <row r="60" spans="2:22">
      <c r="B60" s="29"/>
      <c r="C60" s="28"/>
      <c r="E60" s="9">
        <f t="shared" si="7"/>
        <v>45627</v>
      </c>
      <c r="F60" s="31">
        <f t="shared" si="0"/>
        <v>5.0500000000000007</v>
      </c>
      <c r="G60" s="32">
        <f t="shared" si="1"/>
        <v>4.2083333333333339E-3</v>
      </c>
      <c r="H60" s="11">
        <f t="shared" si="2"/>
        <v>6743.905754783269</v>
      </c>
      <c r="I60" s="11">
        <f t="shared" si="3"/>
        <v>2804.2125488445668</v>
      </c>
      <c r="J60" s="11">
        <f t="shared" si="4"/>
        <v>3939.6932059387022</v>
      </c>
      <c r="K60" s="11">
        <f t="shared" si="8"/>
        <v>662407.84315316624</v>
      </c>
      <c r="L60" s="19">
        <f t="shared" si="5"/>
        <v>7265.9259259259215</v>
      </c>
      <c r="M60" s="19">
        <f t="shared" si="6"/>
        <v>2543.7037037036985</v>
      </c>
      <c r="N60" s="19">
        <f t="shared" si="9"/>
        <v>4722.2222222222226</v>
      </c>
      <c r="O60" s="19">
        <f t="shared" si="10"/>
        <v>599722.22222222085</v>
      </c>
      <c r="Q60" s="23">
        <f>SUM($H$8:H60)</f>
        <v>357427.00500351307</v>
      </c>
      <c r="R60" s="23">
        <f>SUM($J$8:J60)</f>
        <v>187592.15684683362</v>
      </c>
      <c r="S60" s="23">
        <f>SUM($I$8:I60)</f>
        <v>169834.8481566796</v>
      </c>
      <c r="T60" s="23">
        <f>SUM($L$8:L60)</f>
        <v>411047.79870370356</v>
      </c>
      <c r="U60" s="23">
        <f>SUM($N$8:N60)</f>
        <v>250277.77777777764</v>
      </c>
      <c r="V60" s="23">
        <f>SUM($M$8:M60)</f>
        <v>162200.85648148134</v>
      </c>
    </row>
    <row r="61" spans="2:22">
      <c r="B61" s="29"/>
      <c r="C61" s="28"/>
      <c r="E61" s="9">
        <f t="shared" si="7"/>
        <v>45658</v>
      </c>
      <c r="F61" s="31">
        <f t="shared" si="0"/>
        <v>5.0500000000000007</v>
      </c>
      <c r="G61" s="32">
        <f t="shared" si="1"/>
        <v>4.2083333333333339E-3</v>
      </c>
      <c r="H61" s="11">
        <f t="shared" si="2"/>
        <v>6743.905754783269</v>
      </c>
      <c r="I61" s="11">
        <f t="shared" si="3"/>
        <v>2787.6330066029082</v>
      </c>
      <c r="J61" s="11">
        <f t="shared" si="4"/>
        <v>3956.2727481803608</v>
      </c>
      <c r="K61" s="11">
        <f t="shared" si="8"/>
        <v>658451.57040498592</v>
      </c>
      <c r="L61" s="19">
        <f t="shared" si="5"/>
        <v>7246.0532407407354</v>
      </c>
      <c r="M61" s="19">
        <f t="shared" si="6"/>
        <v>2523.8310185185132</v>
      </c>
      <c r="N61" s="19">
        <f t="shared" si="9"/>
        <v>4722.2222222222226</v>
      </c>
      <c r="O61" s="19">
        <f t="shared" si="10"/>
        <v>594999.9999999986</v>
      </c>
      <c r="Q61" s="23">
        <f>SUM($H$8:H61)</f>
        <v>364170.91075829632</v>
      </c>
      <c r="R61" s="23">
        <f>SUM($J$8:J61)</f>
        <v>191548.42959501399</v>
      </c>
      <c r="S61" s="23">
        <f>SUM($I$8:I61)</f>
        <v>172622.4811632825</v>
      </c>
      <c r="T61" s="23">
        <f>SUM($L$8:L61)</f>
        <v>418293.85194444429</v>
      </c>
      <c r="U61" s="23">
        <f>SUM($N$8:N61)</f>
        <v>254999.99999999985</v>
      </c>
      <c r="V61" s="23">
        <f>SUM($M$8:M61)</f>
        <v>164724.68749999985</v>
      </c>
    </row>
    <row r="62" spans="2:22">
      <c r="B62" s="29"/>
      <c r="C62" s="28"/>
      <c r="E62" s="9">
        <f t="shared" si="7"/>
        <v>45689</v>
      </c>
      <c r="F62" s="31">
        <f t="shared" si="0"/>
        <v>5.0500000000000007</v>
      </c>
      <c r="G62" s="32">
        <f t="shared" si="1"/>
        <v>4.2083333333333339E-3</v>
      </c>
      <c r="H62" s="11">
        <f t="shared" si="2"/>
        <v>6743.905754783269</v>
      </c>
      <c r="I62" s="11">
        <f t="shared" si="3"/>
        <v>2770.9836921209826</v>
      </c>
      <c r="J62" s="11">
        <f t="shared" si="4"/>
        <v>3972.9220626622864</v>
      </c>
      <c r="K62" s="11">
        <f t="shared" si="8"/>
        <v>654478.64834232361</v>
      </c>
      <c r="L62" s="19">
        <f t="shared" si="5"/>
        <v>7226.1805555555502</v>
      </c>
      <c r="M62" s="19">
        <f t="shared" si="6"/>
        <v>2503.9583333333276</v>
      </c>
      <c r="N62" s="19">
        <f t="shared" si="9"/>
        <v>4722.2222222222226</v>
      </c>
      <c r="O62" s="19">
        <f t="shared" si="10"/>
        <v>590277.77777777635</v>
      </c>
      <c r="Q62" s="23">
        <f>SUM($H$8:H62)</f>
        <v>370914.81651307957</v>
      </c>
      <c r="R62" s="23">
        <f>SUM($J$8:J62)</f>
        <v>195521.35165767628</v>
      </c>
      <c r="S62" s="23">
        <f>SUM($I$8:I62)</f>
        <v>175393.46485540349</v>
      </c>
      <c r="T62" s="23">
        <f>SUM($L$8:L62)</f>
        <v>425520.03249999986</v>
      </c>
      <c r="U62" s="23">
        <f>SUM($N$8:N62)</f>
        <v>259722.22222222207</v>
      </c>
      <c r="V62" s="23">
        <f>SUM($M$8:M62)</f>
        <v>167228.64583333317</v>
      </c>
    </row>
    <row r="63" spans="2:22">
      <c r="B63" s="29"/>
      <c r="C63" s="28"/>
      <c r="E63" s="9">
        <f t="shared" si="7"/>
        <v>45717</v>
      </c>
      <c r="F63" s="31">
        <f t="shared" si="0"/>
        <v>5.0500000000000007</v>
      </c>
      <c r="G63" s="32">
        <f t="shared" si="1"/>
        <v>4.2083333333333339E-3</v>
      </c>
      <c r="H63" s="11">
        <f t="shared" si="2"/>
        <v>6743.905754783269</v>
      </c>
      <c r="I63" s="11">
        <f t="shared" si="3"/>
        <v>2754.2643117739453</v>
      </c>
      <c r="J63" s="11">
        <f t="shared" si="4"/>
        <v>3989.6414430093237</v>
      </c>
      <c r="K63" s="11">
        <f t="shared" si="8"/>
        <v>650489.00689931423</v>
      </c>
      <c r="L63" s="19">
        <f t="shared" si="5"/>
        <v>7206.307870370365</v>
      </c>
      <c r="M63" s="19">
        <f t="shared" si="6"/>
        <v>2484.0856481481424</v>
      </c>
      <c r="N63" s="19">
        <f t="shared" si="9"/>
        <v>4722.2222222222226</v>
      </c>
      <c r="O63" s="19">
        <f t="shared" si="10"/>
        <v>585555.55555555411</v>
      </c>
      <c r="Q63" s="23">
        <f>SUM($H$8:H63)</f>
        <v>377658.72226786282</v>
      </c>
      <c r="R63" s="23">
        <f>SUM($J$8:J63)</f>
        <v>199510.99310068559</v>
      </c>
      <c r="S63" s="23">
        <f>SUM($I$8:I63)</f>
        <v>178147.72916717743</v>
      </c>
      <c r="T63" s="23">
        <f>SUM($L$8:L63)</f>
        <v>432726.34037037019</v>
      </c>
      <c r="U63" s="23">
        <f>SUM($N$8:N63)</f>
        <v>264444.44444444432</v>
      </c>
      <c r="V63" s="23">
        <f>SUM($M$8:M63)</f>
        <v>169712.73148148131</v>
      </c>
    </row>
    <row r="64" spans="2:22">
      <c r="B64" s="29"/>
      <c r="C64" s="28"/>
      <c r="E64" s="9">
        <f t="shared" si="7"/>
        <v>45748</v>
      </c>
      <c r="F64" s="31">
        <f t="shared" si="0"/>
        <v>5.0500000000000007</v>
      </c>
      <c r="G64" s="32">
        <f t="shared" si="1"/>
        <v>4.2083333333333339E-3</v>
      </c>
      <c r="H64" s="11">
        <f t="shared" si="2"/>
        <v>6743.905754783269</v>
      </c>
      <c r="I64" s="11">
        <f t="shared" si="3"/>
        <v>2737.4745707012812</v>
      </c>
      <c r="J64" s="11">
        <f t="shared" si="4"/>
        <v>4006.4311840819878</v>
      </c>
      <c r="K64" s="11">
        <f t="shared" si="8"/>
        <v>646482.57571523229</v>
      </c>
      <c r="L64" s="19">
        <f t="shared" si="5"/>
        <v>7186.4351851851798</v>
      </c>
      <c r="M64" s="19">
        <f t="shared" si="6"/>
        <v>2464.2129629629571</v>
      </c>
      <c r="N64" s="19">
        <f t="shared" si="9"/>
        <v>4722.2222222222226</v>
      </c>
      <c r="O64" s="19">
        <f t="shared" si="10"/>
        <v>580833.33333333186</v>
      </c>
      <c r="Q64" s="23">
        <f>SUM($H$8:H64)</f>
        <v>384402.62802264607</v>
      </c>
      <c r="R64" s="23">
        <f>SUM($J$8:J64)</f>
        <v>203517.42428476759</v>
      </c>
      <c r="S64" s="23">
        <f>SUM($I$8:I64)</f>
        <v>180885.20373787871</v>
      </c>
      <c r="T64" s="23">
        <f>SUM($L$8:L64)</f>
        <v>439912.77555555536</v>
      </c>
      <c r="U64" s="23">
        <f>SUM($N$8:N64)</f>
        <v>269166.66666666657</v>
      </c>
      <c r="V64" s="23">
        <f>SUM($M$8:M64)</f>
        <v>172176.94444444426</v>
      </c>
    </row>
    <row r="65" spans="2:22">
      <c r="B65" s="29"/>
      <c r="C65" s="28"/>
      <c r="E65" s="9">
        <f t="shared" si="7"/>
        <v>45778</v>
      </c>
      <c r="F65" s="31">
        <f t="shared" si="0"/>
        <v>5.0500000000000007</v>
      </c>
      <c r="G65" s="32">
        <f t="shared" si="1"/>
        <v>4.2083333333333339E-3</v>
      </c>
      <c r="H65" s="11">
        <f t="shared" si="2"/>
        <v>6743.905754783269</v>
      </c>
      <c r="I65" s="11">
        <f t="shared" si="3"/>
        <v>2720.6141728016028</v>
      </c>
      <c r="J65" s="11">
        <f t="shared" si="4"/>
        <v>4023.2915819816662</v>
      </c>
      <c r="K65" s="11">
        <f t="shared" si="8"/>
        <v>642459.28413325059</v>
      </c>
      <c r="L65" s="19">
        <f t="shared" si="5"/>
        <v>7166.5624999999945</v>
      </c>
      <c r="M65" s="19">
        <f t="shared" si="6"/>
        <v>2444.3402777777719</v>
      </c>
      <c r="N65" s="19">
        <f t="shared" si="9"/>
        <v>4722.2222222222226</v>
      </c>
      <c r="O65" s="19">
        <f t="shared" si="10"/>
        <v>576111.11111110961</v>
      </c>
      <c r="Q65" s="23">
        <f>SUM($H$8:H65)</f>
        <v>391146.53377742931</v>
      </c>
      <c r="R65" s="23">
        <f>SUM($J$8:J65)</f>
        <v>207540.71586674926</v>
      </c>
      <c r="S65" s="23">
        <f>SUM($I$8:I65)</f>
        <v>183605.81791068031</v>
      </c>
      <c r="T65" s="23">
        <f>SUM($L$8:L65)</f>
        <v>447079.33805555536</v>
      </c>
      <c r="U65" s="23">
        <f>SUM($N$8:N65)</f>
        <v>273888.88888888882</v>
      </c>
      <c r="V65" s="23">
        <f>SUM($M$8:M65)</f>
        <v>174621.28472222204</v>
      </c>
    </row>
    <row r="66" spans="2:22">
      <c r="B66" s="29"/>
      <c r="C66" s="28"/>
      <c r="E66" s="9">
        <f t="shared" si="7"/>
        <v>45809</v>
      </c>
      <c r="F66" s="31">
        <f t="shared" si="0"/>
        <v>5.0500000000000007</v>
      </c>
      <c r="G66" s="32">
        <f t="shared" si="1"/>
        <v>4.2083333333333339E-3</v>
      </c>
      <c r="H66" s="11">
        <f t="shared" si="2"/>
        <v>6743.905754783269</v>
      </c>
      <c r="I66" s="11">
        <f t="shared" si="3"/>
        <v>2703.6828207274298</v>
      </c>
      <c r="J66" s="11">
        <f t="shared" si="4"/>
        <v>4040.2229340558392</v>
      </c>
      <c r="K66" s="11">
        <f t="shared" si="8"/>
        <v>638419.06119919475</v>
      </c>
      <c r="L66" s="19">
        <f t="shared" si="5"/>
        <v>7146.6898148148093</v>
      </c>
      <c r="M66" s="19">
        <f t="shared" si="6"/>
        <v>2424.4675925925867</v>
      </c>
      <c r="N66" s="19">
        <f t="shared" si="9"/>
        <v>4722.2222222222226</v>
      </c>
      <c r="O66" s="19">
        <f t="shared" si="10"/>
        <v>571388.88888888736</v>
      </c>
      <c r="Q66" s="23">
        <f>SUM($H$8:H66)</f>
        <v>397890.43953221256</v>
      </c>
      <c r="R66" s="23">
        <f>SUM($J$8:J66)</f>
        <v>211580.9388008051</v>
      </c>
      <c r="S66" s="23">
        <f>SUM($I$8:I66)</f>
        <v>186309.50073140775</v>
      </c>
      <c r="T66" s="23">
        <f>SUM($L$8:L66)</f>
        <v>454226.02787037019</v>
      </c>
      <c r="U66" s="23">
        <f>SUM($N$8:N66)</f>
        <v>278611.11111111107</v>
      </c>
      <c r="V66" s="23">
        <f>SUM($M$8:M66)</f>
        <v>177045.75231481463</v>
      </c>
    </row>
    <row r="67" spans="2:22">
      <c r="B67" s="29"/>
      <c r="C67" s="28"/>
      <c r="E67" s="9">
        <f t="shared" si="7"/>
        <v>45839</v>
      </c>
      <c r="F67" s="31">
        <f t="shared" si="0"/>
        <v>5.0500000000000007</v>
      </c>
      <c r="G67" s="32">
        <f t="shared" si="1"/>
        <v>4.2083333333333339E-3</v>
      </c>
      <c r="H67" s="11">
        <f t="shared" si="2"/>
        <v>6743.905754783269</v>
      </c>
      <c r="I67" s="11">
        <f t="shared" si="3"/>
        <v>2686.6802158799451</v>
      </c>
      <c r="J67" s="11">
        <f t="shared" si="4"/>
        <v>4057.2255389033239</v>
      </c>
      <c r="K67" s="11">
        <f t="shared" si="8"/>
        <v>634361.83566029137</v>
      </c>
      <c r="L67" s="19">
        <f t="shared" si="5"/>
        <v>7126.8171296296241</v>
      </c>
      <c r="M67" s="19">
        <f t="shared" si="6"/>
        <v>2404.5949074074015</v>
      </c>
      <c r="N67" s="19">
        <f t="shared" si="9"/>
        <v>4722.2222222222226</v>
      </c>
      <c r="O67" s="19">
        <f t="shared" si="10"/>
        <v>566666.66666666511</v>
      </c>
      <c r="Q67" s="23">
        <f>SUM($H$8:H67)</f>
        <v>404634.34528699581</v>
      </c>
      <c r="R67" s="23">
        <f>SUM($J$8:J67)</f>
        <v>215638.16433970843</v>
      </c>
      <c r="S67" s="23">
        <f>SUM($I$8:I67)</f>
        <v>188996.18094728771</v>
      </c>
      <c r="T67" s="23">
        <f>SUM($L$8:L67)</f>
        <v>461352.8449999998</v>
      </c>
      <c r="U67" s="23">
        <f>SUM($N$8:N67)</f>
        <v>283333.33333333331</v>
      </c>
      <c r="V67" s="23">
        <f>SUM($M$8:M67)</f>
        <v>179450.34722222202</v>
      </c>
    </row>
    <row r="68" spans="2:22">
      <c r="B68" s="29"/>
      <c r="C68" s="28"/>
      <c r="E68" s="9">
        <f t="shared" si="7"/>
        <v>45870</v>
      </c>
      <c r="F68" s="31">
        <f t="shared" si="0"/>
        <v>5.0500000000000007</v>
      </c>
      <c r="G68" s="32">
        <f t="shared" si="1"/>
        <v>4.2083333333333339E-3</v>
      </c>
      <c r="H68" s="11">
        <f t="shared" si="2"/>
        <v>6743.905754783269</v>
      </c>
      <c r="I68" s="11">
        <f t="shared" si="3"/>
        <v>2669.6060584037264</v>
      </c>
      <c r="J68" s="11">
        <f t="shared" si="4"/>
        <v>4074.2996963795426</v>
      </c>
      <c r="K68" s="11">
        <f t="shared" si="8"/>
        <v>630287.5359639118</v>
      </c>
      <c r="L68" s="19">
        <f t="shared" si="5"/>
        <v>7106.944444444438</v>
      </c>
      <c r="M68" s="19">
        <f t="shared" si="6"/>
        <v>2384.7222222222158</v>
      </c>
      <c r="N68" s="19">
        <f t="shared" si="9"/>
        <v>4722.2222222222226</v>
      </c>
      <c r="O68" s="19">
        <f t="shared" si="10"/>
        <v>561944.44444444287</v>
      </c>
      <c r="Q68" s="23">
        <f>SUM($H$8:H68)</f>
        <v>411378.25104177906</v>
      </c>
      <c r="R68" s="23">
        <f>SUM($J$8:J68)</f>
        <v>219712.46403608797</v>
      </c>
      <c r="S68" s="23">
        <f>SUM($I$8:I68)</f>
        <v>191665.78700569144</v>
      </c>
      <c r="T68" s="23">
        <f>SUM($L$8:L68)</f>
        <v>468459.78944444424</v>
      </c>
      <c r="U68" s="23">
        <f>SUM($N$8:N68)</f>
        <v>288055.55555555556</v>
      </c>
      <c r="V68" s="23">
        <f>SUM($M$8:M68)</f>
        <v>181835.06944444423</v>
      </c>
    </row>
    <row r="69" spans="2:22">
      <c r="B69" s="29"/>
      <c r="C69" s="28"/>
      <c r="E69" s="9">
        <f t="shared" si="7"/>
        <v>45901</v>
      </c>
      <c r="F69" s="31">
        <f t="shared" si="0"/>
        <v>5.0500000000000007</v>
      </c>
      <c r="G69" s="32">
        <f t="shared" si="1"/>
        <v>4.2083333333333339E-3</v>
      </c>
      <c r="H69" s="11">
        <f t="shared" si="2"/>
        <v>6743.905754783269</v>
      </c>
      <c r="I69" s="11">
        <f t="shared" si="3"/>
        <v>2652.4600471814624</v>
      </c>
      <c r="J69" s="11">
        <f t="shared" si="4"/>
        <v>4091.4457076018066</v>
      </c>
      <c r="K69" s="11">
        <f t="shared" si="8"/>
        <v>626196.09025630995</v>
      </c>
      <c r="L69" s="19">
        <f t="shared" si="5"/>
        <v>7087.0717592592537</v>
      </c>
      <c r="M69" s="19">
        <f t="shared" si="6"/>
        <v>2364.8495370370306</v>
      </c>
      <c r="N69" s="19">
        <f t="shared" si="9"/>
        <v>4722.2222222222226</v>
      </c>
      <c r="O69" s="19">
        <f t="shared" si="10"/>
        <v>557222.22222222062</v>
      </c>
      <c r="Q69" s="23">
        <f>SUM($H$8:H69)</f>
        <v>418122.15679656231</v>
      </c>
      <c r="R69" s="23">
        <f>SUM($J$8:J69)</f>
        <v>223803.90974368979</v>
      </c>
      <c r="S69" s="23">
        <f>SUM($I$8:I69)</f>
        <v>194318.2470528729</v>
      </c>
      <c r="T69" s="23">
        <f>SUM($L$8:L69)</f>
        <v>475546.86120370351</v>
      </c>
      <c r="U69" s="23">
        <f>SUM($N$8:N69)</f>
        <v>292777.77777777781</v>
      </c>
      <c r="V69" s="23">
        <f>SUM($M$8:M69)</f>
        <v>184199.91898148126</v>
      </c>
    </row>
    <row r="70" spans="2:22">
      <c r="B70" s="29"/>
      <c r="C70" s="28"/>
      <c r="E70" s="9">
        <f t="shared" si="7"/>
        <v>45931</v>
      </c>
      <c r="F70" s="31">
        <f t="shared" si="0"/>
        <v>5.0500000000000007</v>
      </c>
      <c r="G70" s="32">
        <f t="shared" si="1"/>
        <v>4.2083333333333339E-3</v>
      </c>
      <c r="H70" s="11">
        <f t="shared" si="2"/>
        <v>6743.905754783269</v>
      </c>
      <c r="I70" s="11">
        <f t="shared" si="3"/>
        <v>2635.241879828638</v>
      </c>
      <c r="J70" s="11">
        <f t="shared" si="4"/>
        <v>4108.663874954631</v>
      </c>
      <c r="K70" s="11">
        <f t="shared" si="8"/>
        <v>622087.42638135527</v>
      </c>
      <c r="L70" s="19">
        <f t="shared" si="5"/>
        <v>7067.1990740740675</v>
      </c>
      <c r="M70" s="19">
        <f t="shared" si="6"/>
        <v>2344.9768518518454</v>
      </c>
      <c r="N70" s="19">
        <f t="shared" si="9"/>
        <v>4722.2222222222226</v>
      </c>
      <c r="O70" s="19">
        <f t="shared" si="10"/>
        <v>552499.99999999837</v>
      </c>
      <c r="Q70" s="23">
        <f>SUM($H$8:H70)</f>
        <v>424866.06255134556</v>
      </c>
      <c r="R70" s="23">
        <f>SUM($J$8:J70)</f>
        <v>227912.57361864441</v>
      </c>
      <c r="S70" s="23">
        <f>SUM($I$8:I70)</f>
        <v>196953.48893270153</v>
      </c>
      <c r="T70" s="23">
        <f>SUM($L$8:L70)</f>
        <v>482614.06027777755</v>
      </c>
      <c r="U70" s="23">
        <f>SUM($N$8:N70)</f>
        <v>297500.00000000006</v>
      </c>
      <c r="V70" s="23">
        <f>SUM($M$8:M70)</f>
        <v>186544.89583333311</v>
      </c>
    </row>
    <row r="71" spans="2:22">
      <c r="B71" s="29"/>
      <c r="C71" s="28"/>
      <c r="E71" s="9">
        <f t="shared" si="7"/>
        <v>45962</v>
      </c>
      <c r="F71" s="31">
        <f t="shared" si="0"/>
        <v>5.0500000000000007</v>
      </c>
      <c r="G71" s="32">
        <f t="shared" si="1"/>
        <v>4.2083333333333339E-3</v>
      </c>
      <c r="H71" s="11">
        <f t="shared" si="2"/>
        <v>6743.905754783269</v>
      </c>
      <c r="I71" s="11">
        <f t="shared" si="3"/>
        <v>2617.9512526882036</v>
      </c>
      <c r="J71" s="11">
        <f t="shared" si="4"/>
        <v>4125.9545020950654</v>
      </c>
      <c r="K71" s="11">
        <f t="shared" si="8"/>
        <v>617961.47187926015</v>
      </c>
      <c r="L71" s="19">
        <f t="shared" si="5"/>
        <v>7047.3263888888832</v>
      </c>
      <c r="M71" s="19">
        <f t="shared" si="6"/>
        <v>2325.1041666666601</v>
      </c>
      <c r="N71" s="19">
        <f t="shared" si="9"/>
        <v>4722.2222222222226</v>
      </c>
      <c r="O71" s="19">
        <f t="shared" si="10"/>
        <v>547777.77777777612</v>
      </c>
      <c r="Q71" s="23">
        <f>SUM($H$8:H71)</f>
        <v>431609.96830612881</v>
      </c>
      <c r="R71" s="23">
        <f>SUM($J$8:J71)</f>
        <v>232038.52812073947</v>
      </c>
      <c r="S71" s="23">
        <f>SUM($I$8:I71)</f>
        <v>199571.44018538974</v>
      </c>
      <c r="T71" s="23">
        <f>SUM($L$8:L71)</f>
        <v>489661.38666666643</v>
      </c>
      <c r="U71" s="23">
        <f>SUM($N$8:N71)</f>
        <v>302222.22222222231</v>
      </c>
      <c r="V71" s="23">
        <f>SUM($M$8:M71)</f>
        <v>188869.99999999977</v>
      </c>
    </row>
    <row r="72" spans="2:22">
      <c r="B72" s="29"/>
      <c r="C72" s="28"/>
      <c r="E72" s="9">
        <f t="shared" si="7"/>
        <v>45992</v>
      </c>
      <c r="F72" s="31">
        <f t="shared" ref="F72:F135" si="11">VLOOKUP(E72,$B$8:$C$376,2)+$F$4</f>
        <v>5.0500000000000007</v>
      </c>
      <c r="G72" s="32">
        <f t="shared" si="1"/>
        <v>4.2083333333333339E-3</v>
      </c>
      <c r="H72" s="11">
        <f t="shared" si="2"/>
        <v>6743.905754783269</v>
      </c>
      <c r="I72" s="11">
        <f t="shared" si="3"/>
        <v>2600.5878608252201</v>
      </c>
      <c r="J72" s="11">
        <f t="shared" si="4"/>
        <v>4143.3178939580484</v>
      </c>
      <c r="K72" s="11">
        <f t="shared" si="8"/>
        <v>613818.15398530208</v>
      </c>
      <c r="L72" s="19">
        <f t="shared" si="5"/>
        <v>7027.4537037036971</v>
      </c>
      <c r="M72" s="19">
        <f t="shared" si="6"/>
        <v>2305.2314814814749</v>
      </c>
      <c r="N72" s="19">
        <f t="shared" si="9"/>
        <v>4722.2222222222226</v>
      </c>
      <c r="O72" s="19">
        <f t="shared" si="10"/>
        <v>543055.55555555387</v>
      </c>
      <c r="Q72" s="23">
        <f>SUM($H$8:H72)</f>
        <v>438353.87406091206</v>
      </c>
      <c r="R72" s="23">
        <f>SUM($J$8:J72)</f>
        <v>236181.84601469751</v>
      </c>
      <c r="S72" s="23">
        <f>SUM($I$8:I72)</f>
        <v>202172.02804621495</v>
      </c>
      <c r="T72" s="23">
        <f>SUM($L$8:L72)</f>
        <v>496688.84037037013</v>
      </c>
      <c r="U72" s="23">
        <f>SUM($N$8:N72)</f>
        <v>306944.44444444455</v>
      </c>
      <c r="V72" s="23">
        <f>SUM($M$8:M72)</f>
        <v>191175.23148148126</v>
      </c>
    </row>
    <row r="73" spans="2:22">
      <c r="B73" s="29"/>
      <c r="C73" s="28"/>
      <c r="E73" s="9">
        <f t="shared" si="7"/>
        <v>46023</v>
      </c>
      <c r="F73" s="31">
        <f t="shared" si="11"/>
        <v>5.0500000000000007</v>
      </c>
      <c r="G73" s="32">
        <f t="shared" ref="G73:G136" si="12">F73/12/100</f>
        <v>4.2083333333333339E-3</v>
      </c>
      <c r="H73" s="11">
        <f t="shared" ref="H73:H136" si="13">IF(K72=0,0,$H$8)</f>
        <v>6743.905754783269</v>
      </c>
      <c r="I73" s="11">
        <f t="shared" ref="I73:I136" si="14">K72*G73</f>
        <v>2583.15139802148</v>
      </c>
      <c r="J73" s="11">
        <f t="shared" ref="J73:J136" si="15">H73-I73</f>
        <v>4160.7543567617886</v>
      </c>
      <c r="K73" s="11">
        <f t="shared" si="8"/>
        <v>609657.39962854027</v>
      </c>
      <c r="L73" s="19">
        <f t="shared" ref="L73:L136" si="16">IF(O72=0,0,$H$4/$J$4+O72*G73)</f>
        <v>7007.5810185185128</v>
      </c>
      <c r="M73" s="19">
        <f t="shared" ref="M73:M136" si="17">O72*G73</f>
        <v>2285.3587962962897</v>
      </c>
      <c r="N73" s="19">
        <f t="shared" si="9"/>
        <v>4722.2222222222226</v>
      </c>
      <c r="O73" s="19">
        <f t="shared" si="10"/>
        <v>538333.33333333163</v>
      </c>
      <c r="Q73" s="23">
        <f>SUM($H$8:H73)</f>
        <v>445097.77981569531</v>
      </c>
      <c r="R73" s="23">
        <f>SUM($J$8:J73)</f>
        <v>240342.6003714593</v>
      </c>
      <c r="S73" s="23">
        <f>SUM($I$8:I73)</f>
        <v>204755.17944423642</v>
      </c>
      <c r="T73" s="23">
        <f>SUM($L$8:L73)</f>
        <v>503696.42138888867</v>
      </c>
      <c r="U73" s="23">
        <f>SUM($N$8:N73)</f>
        <v>311666.6666666668</v>
      </c>
      <c r="V73" s="23">
        <f>SUM($M$8:M73)</f>
        <v>193460.59027777755</v>
      </c>
    </row>
    <row r="74" spans="2:22">
      <c r="B74" s="29"/>
      <c r="C74" s="28"/>
      <c r="E74" s="9">
        <f t="shared" ref="E74:E137" si="18">EDATE(E73,1)</f>
        <v>46054</v>
      </c>
      <c r="F74" s="31">
        <f t="shared" si="11"/>
        <v>5.0500000000000007</v>
      </c>
      <c r="G74" s="32">
        <f t="shared" si="12"/>
        <v>4.2083333333333339E-3</v>
      </c>
      <c r="H74" s="11">
        <f t="shared" si="13"/>
        <v>6743.905754783269</v>
      </c>
      <c r="I74" s="11">
        <f t="shared" si="14"/>
        <v>2565.6415567701074</v>
      </c>
      <c r="J74" s="11">
        <f t="shared" si="15"/>
        <v>4178.2641980131611</v>
      </c>
      <c r="K74" s="11">
        <f t="shared" ref="K74:K137" si="19">IF( K73-J74&lt;1,0,K73-J74)</f>
        <v>605479.13543052715</v>
      </c>
      <c r="L74" s="19">
        <f t="shared" si="16"/>
        <v>6987.7083333333267</v>
      </c>
      <c r="M74" s="19">
        <f t="shared" si="17"/>
        <v>2265.486111111104</v>
      </c>
      <c r="N74" s="19">
        <f t="shared" ref="N74:N137" si="20">IF(O73=0,0,$H$4/$J$4)</f>
        <v>4722.2222222222226</v>
      </c>
      <c r="O74" s="19">
        <f t="shared" ref="O74:O137" si="21">IF(O73-N74&lt;1,0,O73-N74)</f>
        <v>533611.11111110938</v>
      </c>
      <c r="Q74" s="23">
        <f>SUM($H$8:H74)</f>
        <v>451841.68557047856</v>
      </c>
      <c r="R74" s="23">
        <f>SUM($J$8:J74)</f>
        <v>244520.86456947247</v>
      </c>
      <c r="S74" s="23">
        <f>SUM($I$8:I74)</f>
        <v>207320.82100100652</v>
      </c>
      <c r="T74" s="23">
        <f>SUM($L$8:L74)</f>
        <v>510684.12972222199</v>
      </c>
      <c r="U74" s="23">
        <f>SUM($N$8:N74)</f>
        <v>316388.88888888905</v>
      </c>
      <c r="V74" s="23">
        <f>SUM($M$8:M74)</f>
        <v>195726.07638888864</v>
      </c>
    </row>
    <row r="75" spans="2:22">
      <c r="B75" s="29"/>
      <c r="C75" s="28"/>
      <c r="E75" s="9">
        <f t="shared" si="18"/>
        <v>46082</v>
      </c>
      <c r="F75" s="31">
        <f t="shared" si="11"/>
        <v>5.0500000000000007</v>
      </c>
      <c r="G75" s="32">
        <f t="shared" si="12"/>
        <v>4.2083333333333339E-3</v>
      </c>
      <c r="H75" s="11">
        <f t="shared" si="13"/>
        <v>6743.905754783269</v>
      </c>
      <c r="I75" s="11">
        <f t="shared" si="14"/>
        <v>2548.0580282701353</v>
      </c>
      <c r="J75" s="11">
        <f t="shared" si="15"/>
        <v>4195.8477265131332</v>
      </c>
      <c r="K75" s="11">
        <f t="shared" si="19"/>
        <v>601283.28770401399</v>
      </c>
      <c r="L75" s="19">
        <f t="shared" si="16"/>
        <v>6967.8356481481414</v>
      </c>
      <c r="M75" s="19">
        <f t="shared" si="17"/>
        <v>2245.6134259259188</v>
      </c>
      <c r="N75" s="19">
        <f t="shared" si="20"/>
        <v>4722.2222222222226</v>
      </c>
      <c r="O75" s="19">
        <f t="shared" si="21"/>
        <v>528888.88888888713</v>
      </c>
      <c r="Q75" s="23">
        <f>SUM($H$8:H75)</f>
        <v>458585.5913252618</v>
      </c>
      <c r="R75" s="23">
        <f>SUM($J$8:J75)</f>
        <v>248716.71229598561</v>
      </c>
      <c r="S75" s="23">
        <f>SUM($I$8:I75)</f>
        <v>209868.87902927666</v>
      </c>
      <c r="T75" s="23">
        <f>SUM($L$8:L75)</f>
        <v>517651.96537037013</v>
      </c>
      <c r="U75" s="23">
        <f>SUM($N$8:N75)</f>
        <v>321111.1111111113</v>
      </c>
      <c r="V75" s="23">
        <f>SUM($M$8:M75)</f>
        <v>197971.68981481457</v>
      </c>
    </row>
    <row r="76" spans="2:22">
      <c r="B76" s="29"/>
      <c r="C76" s="28"/>
      <c r="E76" s="9">
        <f t="shared" si="18"/>
        <v>46113</v>
      </c>
      <c r="F76" s="31">
        <f t="shared" si="11"/>
        <v>5.0500000000000007</v>
      </c>
      <c r="G76" s="32">
        <f t="shared" si="12"/>
        <v>4.2083333333333339E-3</v>
      </c>
      <c r="H76" s="11">
        <f t="shared" si="13"/>
        <v>6743.905754783269</v>
      </c>
      <c r="I76" s="11">
        <f t="shared" si="14"/>
        <v>2530.4005024210592</v>
      </c>
      <c r="J76" s="11">
        <f t="shared" si="15"/>
        <v>4213.5052523622098</v>
      </c>
      <c r="K76" s="11">
        <f t="shared" si="19"/>
        <v>597069.78245165176</v>
      </c>
      <c r="L76" s="19">
        <f t="shared" si="16"/>
        <v>6947.9629629629562</v>
      </c>
      <c r="M76" s="19">
        <f t="shared" si="17"/>
        <v>2225.7407407407336</v>
      </c>
      <c r="N76" s="19">
        <f t="shared" si="20"/>
        <v>4722.2222222222226</v>
      </c>
      <c r="O76" s="19">
        <f t="shared" si="21"/>
        <v>524166.66666666488</v>
      </c>
      <c r="Q76" s="23">
        <f>SUM($H$8:H76)</f>
        <v>465329.49708004505</v>
      </c>
      <c r="R76" s="23">
        <f>SUM($J$8:J76)</f>
        <v>252930.21754834781</v>
      </c>
      <c r="S76" s="23">
        <f>SUM($I$8:I76)</f>
        <v>212399.27953169771</v>
      </c>
      <c r="T76" s="23">
        <f>SUM($L$8:L76)</f>
        <v>524599.92833333311</v>
      </c>
      <c r="U76" s="23">
        <f>SUM($N$8:N76)</f>
        <v>325833.33333333355</v>
      </c>
      <c r="V76" s="23">
        <f>SUM($M$8:M76)</f>
        <v>200197.4305555553</v>
      </c>
    </row>
    <row r="77" spans="2:22">
      <c r="B77" s="29"/>
      <c r="C77" s="28"/>
      <c r="E77" s="9">
        <f t="shared" si="18"/>
        <v>46143</v>
      </c>
      <c r="F77" s="31">
        <f t="shared" si="11"/>
        <v>5.0500000000000007</v>
      </c>
      <c r="G77" s="32">
        <f t="shared" si="12"/>
        <v>4.2083333333333339E-3</v>
      </c>
      <c r="H77" s="11">
        <f t="shared" si="13"/>
        <v>6743.905754783269</v>
      </c>
      <c r="I77" s="11">
        <f t="shared" si="14"/>
        <v>2512.6686678173683</v>
      </c>
      <c r="J77" s="11">
        <f t="shared" si="15"/>
        <v>4231.2370869659007</v>
      </c>
      <c r="K77" s="11">
        <f t="shared" si="19"/>
        <v>592838.54536468582</v>
      </c>
      <c r="L77" s="19">
        <f t="shared" si="16"/>
        <v>6928.090277777771</v>
      </c>
      <c r="M77" s="19">
        <f t="shared" si="17"/>
        <v>2205.8680555555484</v>
      </c>
      <c r="N77" s="19">
        <f t="shared" si="20"/>
        <v>4722.2222222222226</v>
      </c>
      <c r="O77" s="19">
        <f t="shared" si="21"/>
        <v>519444.44444444263</v>
      </c>
      <c r="Q77" s="23">
        <f>SUM($H$8:H77)</f>
        <v>472073.4028348283</v>
      </c>
      <c r="R77" s="23">
        <f>SUM($J$8:J77)</f>
        <v>257161.45463531371</v>
      </c>
      <c r="S77" s="23">
        <f>SUM($I$8:I77)</f>
        <v>214911.94819951509</v>
      </c>
      <c r="T77" s="23">
        <f>SUM($L$8:L77)</f>
        <v>531528.01861111086</v>
      </c>
      <c r="U77" s="23">
        <f>SUM($N$8:N77)</f>
        <v>330555.55555555579</v>
      </c>
      <c r="V77" s="23">
        <f>SUM($M$8:M77)</f>
        <v>202403.29861111086</v>
      </c>
    </row>
    <row r="78" spans="2:22">
      <c r="B78" s="29"/>
      <c r="C78" s="28"/>
      <c r="E78" s="9">
        <f t="shared" si="18"/>
        <v>46174</v>
      </c>
      <c r="F78" s="31">
        <f t="shared" si="11"/>
        <v>5.0500000000000007</v>
      </c>
      <c r="G78" s="32">
        <f t="shared" si="12"/>
        <v>4.2083333333333339E-3</v>
      </c>
      <c r="H78" s="11">
        <f t="shared" si="13"/>
        <v>6743.905754783269</v>
      </c>
      <c r="I78" s="11">
        <f t="shared" si="14"/>
        <v>2494.8622117430532</v>
      </c>
      <c r="J78" s="11">
        <f t="shared" si="15"/>
        <v>4249.0435430402158</v>
      </c>
      <c r="K78" s="11">
        <f t="shared" si="19"/>
        <v>588589.50182164565</v>
      </c>
      <c r="L78" s="19">
        <f t="shared" si="16"/>
        <v>6908.2175925925858</v>
      </c>
      <c r="M78" s="19">
        <f t="shared" si="17"/>
        <v>2185.9953703703632</v>
      </c>
      <c r="N78" s="19">
        <f t="shared" si="20"/>
        <v>4722.2222222222226</v>
      </c>
      <c r="O78" s="19">
        <f t="shared" si="21"/>
        <v>514722.22222222039</v>
      </c>
      <c r="Q78" s="23">
        <f>SUM($H$8:H78)</f>
        <v>478817.30858961155</v>
      </c>
      <c r="R78" s="23">
        <f>SUM($J$8:J78)</f>
        <v>261410.49817835394</v>
      </c>
      <c r="S78" s="23">
        <f>SUM($I$8:I78)</f>
        <v>217406.81041125813</v>
      </c>
      <c r="T78" s="23">
        <f>SUM($L$8:L78)</f>
        <v>538436.23620370345</v>
      </c>
      <c r="U78" s="23">
        <f>SUM($N$8:N78)</f>
        <v>335277.77777777804</v>
      </c>
      <c r="V78" s="23">
        <f>SUM($M$8:M78)</f>
        <v>204589.29398148123</v>
      </c>
    </row>
    <row r="79" spans="2:22">
      <c r="B79" s="29"/>
      <c r="C79" s="28"/>
      <c r="E79" s="9">
        <f t="shared" si="18"/>
        <v>46204</v>
      </c>
      <c r="F79" s="31">
        <f t="shared" si="11"/>
        <v>5.0500000000000007</v>
      </c>
      <c r="G79" s="32">
        <f t="shared" si="12"/>
        <v>4.2083333333333339E-3</v>
      </c>
      <c r="H79" s="11">
        <f t="shared" si="13"/>
        <v>6743.905754783269</v>
      </c>
      <c r="I79" s="11">
        <f t="shared" si="14"/>
        <v>2476.9808201660926</v>
      </c>
      <c r="J79" s="11">
        <f t="shared" si="15"/>
        <v>4266.9249346171764</v>
      </c>
      <c r="K79" s="11">
        <f t="shared" si="19"/>
        <v>584322.57688702852</v>
      </c>
      <c r="L79" s="19">
        <f t="shared" si="16"/>
        <v>6888.3449074074006</v>
      </c>
      <c r="M79" s="19">
        <f t="shared" si="17"/>
        <v>2166.1226851851779</v>
      </c>
      <c r="N79" s="19">
        <f t="shared" si="20"/>
        <v>4722.2222222222226</v>
      </c>
      <c r="O79" s="19">
        <f t="shared" si="21"/>
        <v>509999.99999999814</v>
      </c>
      <c r="Q79" s="23">
        <f>SUM($H$8:H79)</f>
        <v>485561.2143443948</v>
      </c>
      <c r="R79" s="23">
        <f>SUM($J$8:J79)</f>
        <v>265677.42311297113</v>
      </c>
      <c r="S79" s="23">
        <f>SUM($I$8:I79)</f>
        <v>219883.79123142423</v>
      </c>
      <c r="T79" s="23">
        <f>SUM($L$8:L79)</f>
        <v>545324.58111111086</v>
      </c>
      <c r="U79" s="23">
        <f>SUM($N$8:N79)</f>
        <v>340000.00000000029</v>
      </c>
      <c r="V79" s="23">
        <f>SUM($M$8:M79)</f>
        <v>206755.4166666664</v>
      </c>
    </row>
    <row r="80" spans="2:22">
      <c r="B80" s="29"/>
      <c r="C80" s="28"/>
      <c r="E80" s="9">
        <f t="shared" si="18"/>
        <v>46235</v>
      </c>
      <c r="F80" s="31">
        <f t="shared" si="11"/>
        <v>5.0500000000000007</v>
      </c>
      <c r="G80" s="32">
        <f t="shared" si="12"/>
        <v>4.2083333333333339E-3</v>
      </c>
      <c r="H80" s="11">
        <f t="shared" si="13"/>
        <v>6743.905754783269</v>
      </c>
      <c r="I80" s="11">
        <f t="shared" si="14"/>
        <v>2459.024177732912</v>
      </c>
      <c r="J80" s="11">
        <f t="shared" si="15"/>
        <v>4284.881577050357</v>
      </c>
      <c r="K80" s="11">
        <f t="shared" si="19"/>
        <v>580037.69530997821</v>
      </c>
      <c r="L80" s="19">
        <f t="shared" si="16"/>
        <v>6868.4722222222154</v>
      </c>
      <c r="M80" s="19">
        <f t="shared" si="17"/>
        <v>2146.2499999999923</v>
      </c>
      <c r="N80" s="19">
        <f t="shared" si="20"/>
        <v>4722.2222222222226</v>
      </c>
      <c r="O80" s="19">
        <f t="shared" si="21"/>
        <v>505277.77777777589</v>
      </c>
      <c r="Q80" s="23">
        <f>SUM($H$8:H80)</f>
        <v>492305.12009917805</v>
      </c>
      <c r="R80" s="23">
        <f>SUM($J$8:J80)</f>
        <v>269962.3046900215</v>
      </c>
      <c r="S80" s="23">
        <f>SUM($I$8:I80)</f>
        <v>222342.81540915713</v>
      </c>
      <c r="T80" s="23">
        <f>SUM($L$8:L80)</f>
        <v>552193.05333333311</v>
      </c>
      <c r="U80" s="23">
        <f>SUM($N$8:N80)</f>
        <v>344722.22222222254</v>
      </c>
      <c r="V80" s="23">
        <f>SUM($M$8:M80)</f>
        <v>208901.6666666664</v>
      </c>
    </row>
    <row r="81" spans="2:22">
      <c r="B81" s="29"/>
      <c r="C81" s="28"/>
      <c r="E81" s="9">
        <f t="shared" si="18"/>
        <v>46266</v>
      </c>
      <c r="F81" s="31">
        <f t="shared" si="11"/>
        <v>5.0500000000000007</v>
      </c>
      <c r="G81" s="32">
        <f t="shared" si="12"/>
        <v>4.2083333333333339E-3</v>
      </c>
      <c r="H81" s="11">
        <f t="shared" si="13"/>
        <v>6743.905754783269</v>
      </c>
      <c r="I81" s="11">
        <f t="shared" si="14"/>
        <v>2440.9919677628254</v>
      </c>
      <c r="J81" s="11">
        <f t="shared" si="15"/>
        <v>4302.9137870204431</v>
      </c>
      <c r="K81" s="11">
        <f t="shared" si="19"/>
        <v>575734.78152295772</v>
      </c>
      <c r="L81" s="19">
        <f t="shared" si="16"/>
        <v>6848.5995370370292</v>
      </c>
      <c r="M81" s="19">
        <f t="shared" si="17"/>
        <v>2126.3773148148071</v>
      </c>
      <c r="N81" s="19">
        <f t="shared" si="20"/>
        <v>4722.2222222222226</v>
      </c>
      <c r="O81" s="19">
        <f t="shared" si="21"/>
        <v>500555.55555555364</v>
      </c>
      <c r="Q81" s="23">
        <f>SUM($H$8:H81)</f>
        <v>499049.0258539613</v>
      </c>
      <c r="R81" s="23">
        <f>SUM($J$8:J81)</f>
        <v>274265.21847704193</v>
      </c>
      <c r="S81" s="23">
        <f>SUM($I$8:I81)</f>
        <v>224783.80737691995</v>
      </c>
      <c r="T81" s="23">
        <f>SUM($L$8:L81)</f>
        <v>559041.65287037019</v>
      </c>
      <c r="U81" s="23">
        <f>SUM($N$8:N81)</f>
        <v>349444.44444444479</v>
      </c>
      <c r="V81" s="23">
        <f>SUM($M$8:M81)</f>
        <v>211028.0439814812</v>
      </c>
    </row>
    <row r="82" spans="2:22">
      <c r="B82" s="29"/>
      <c r="C82" s="28"/>
      <c r="E82" s="9">
        <f t="shared" si="18"/>
        <v>46296</v>
      </c>
      <c r="F82" s="31">
        <f t="shared" si="11"/>
        <v>5.0500000000000007</v>
      </c>
      <c r="G82" s="32">
        <f t="shared" si="12"/>
        <v>4.2083333333333339E-3</v>
      </c>
      <c r="H82" s="11">
        <f t="shared" si="13"/>
        <v>6743.905754783269</v>
      </c>
      <c r="I82" s="11">
        <f t="shared" si="14"/>
        <v>2422.8838722424475</v>
      </c>
      <c r="J82" s="11">
        <f t="shared" si="15"/>
        <v>4321.021882540821</v>
      </c>
      <c r="K82" s="11">
        <f t="shared" si="19"/>
        <v>571413.75964041695</v>
      </c>
      <c r="L82" s="19">
        <f t="shared" si="16"/>
        <v>6828.7268518518449</v>
      </c>
      <c r="M82" s="19">
        <f t="shared" si="17"/>
        <v>2106.5046296296218</v>
      </c>
      <c r="N82" s="19">
        <f t="shared" si="20"/>
        <v>4722.2222222222226</v>
      </c>
      <c r="O82" s="19">
        <f t="shared" si="21"/>
        <v>495833.33333333139</v>
      </c>
      <c r="Q82" s="23">
        <f>SUM($H$8:H82)</f>
        <v>505792.93160874455</v>
      </c>
      <c r="R82" s="23">
        <f>SUM($J$8:J82)</f>
        <v>278586.24035958276</v>
      </c>
      <c r="S82" s="23">
        <f>SUM($I$8:I82)</f>
        <v>227206.6912491624</v>
      </c>
      <c r="T82" s="23">
        <f>SUM($L$8:L82)</f>
        <v>565870.37972222199</v>
      </c>
      <c r="U82" s="23">
        <f>SUM($N$8:N82)</f>
        <v>354166.66666666704</v>
      </c>
      <c r="V82" s="23">
        <f>SUM($M$8:M82)</f>
        <v>213134.54861111083</v>
      </c>
    </row>
    <row r="83" spans="2:22">
      <c r="B83" s="29"/>
      <c r="C83" s="28"/>
      <c r="E83" s="9">
        <f t="shared" si="18"/>
        <v>46327</v>
      </c>
      <c r="F83" s="31">
        <f t="shared" si="11"/>
        <v>5.0500000000000007</v>
      </c>
      <c r="G83" s="32">
        <f t="shared" si="12"/>
        <v>4.2083333333333339E-3</v>
      </c>
      <c r="H83" s="11">
        <f t="shared" si="13"/>
        <v>6743.905754783269</v>
      </c>
      <c r="I83" s="11">
        <f t="shared" si="14"/>
        <v>2404.6995718200883</v>
      </c>
      <c r="J83" s="11">
        <f t="shared" si="15"/>
        <v>4339.2061829631803</v>
      </c>
      <c r="K83" s="11">
        <f t="shared" si="19"/>
        <v>567074.55345745373</v>
      </c>
      <c r="L83" s="19">
        <f t="shared" si="16"/>
        <v>6808.8541666666588</v>
      </c>
      <c r="M83" s="19">
        <f t="shared" si="17"/>
        <v>2086.6319444444366</v>
      </c>
      <c r="N83" s="19">
        <f t="shared" si="20"/>
        <v>4722.2222222222226</v>
      </c>
      <c r="O83" s="19">
        <f t="shared" si="21"/>
        <v>491111.11111110914</v>
      </c>
      <c r="Q83" s="23">
        <f>SUM($H$8:H83)</f>
        <v>512536.8373635278</v>
      </c>
      <c r="R83" s="23">
        <f>SUM($J$8:J83)</f>
        <v>282925.44654254592</v>
      </c>
      <c r="S83" s="23">
        <f>SUM($I$8:I83)</f>
        <v>229611.39082098249</v>
      </c>
      <c r="T83" s="23">
        <f>SUM($L$8:L83)</f>
        <v>572679.23388888862</v>
      </c>
      <c r="U83" s="23">
        <f>SUM($N$8:N83)</f>
        <v>358888.88888888928</v>
      </c>
      <c r="V83" s="23">
        <f>SUM($M$8:M83)</f>
        <v>215221.18055555527</v>
      </c>
    </row>
    <row r="84" spans="2:22">
      <c r="B84" s="29"/>
      <c r="C84" s="28"/>
      <c r="E84" s="9">
        <f t="shared" si="18"/>
        <v>46357</v>
      </c>
      <c r="F84" s="31">
        <f t="shared" si="11"/>
        <v>5.0500000000000007</v>
      </c>
      <c r="G84" s="32">
        <f t="shared" si="12"/>
        <v>4.2083333333333339E-3</v>
      </c>
      <c r="H84" s="11">
        <f t="shared" si="13"/>
        <v>6743.905754783269</v>
      </c>
      <c r="I84" s="11">
        <f t="shared" si="14"/>
        <v>2386.4387458001179</v>
      </c>
      <c r="J84" s="11">
        <f t="shared" si="15"/>
        <v>4357.4670089831507</v>
      </c>
      <c r="K84" s="11">
        <f t="shared" si="19"/>
        <v>562717.0864484706</v>
      </c>
      <c r="L84" s="19">
        <f t="shared" si="16"/>
        <v>6788.9814814814745</v>
      </c>
      <c r="M84" s="19">
        <f t="shared" si="17"/>
        <v>2066.7592592592514</v>
      </c>
      <c r="N84" s="19">
        <f t="shared" si="20"/>
        <v>4722.2222222222226</v>
      </c>
      <c r="O84" s="19">
        <f t="shared" si="21"/>
        <v>486388.8888888869</v>
      </c>
      <c r="Q84" s="23">
        <f>SUM($H$8:H84)</f>
        <v>519280.74311831105</v>
      </c>
      <c r="R84" s="23">
        <f>SUM($J$8:J84)</f>
        <v>287282.91355152905</v>
      </c>
      <c r="S84" s="23">
        <f>SUM($I$8:I84)</f>
        <v>231997.8295667826</v>
      </c>
      <c r="T84" s="23">
        <f>SUM($L$8:L84)</f>
        <v>579468.21537037008</v>
      </c>
      <c r="U84" s="23">
        <f>SUM($N$8:N84)</f>
        <v>363611.11111111153</v>
      </c>
      <c r="V84" s="23">
        <f>SUM($M$8:M84)</f>
        <v>217287.93981481451</v>
      </c>
    </row>
    <row r="85" spans="2:22">
      <c r="B85" s="29"/>
      <c r="C85" s="28"/>
      <c r="E85" s="9">
        <f t="shared" si="18"/>
        <v>46388</v>
      </c>
      <c r="F85" s="31">
        <f t="shared" si="11"/>
        <v>5.0500000000000007</v>
      </c>
      <c r="G85" s="32">
        <f t="shared" si="12"/>
        <v>4.2083333333333339E-3</v>
      </c>
      <c r="H85" s="11">
        <f t="shared" si="13"/>
        <v>6743.905754783269</v>
      </c>
      <c r="I85" s="11">
        <f t="shared" si="14"/>
        <v>2368.1010721373141</v>
      </c>
      <c r="J85" s="11">
        <f t="shared" si="15"/>
        <v>4375.8046826459549</v>
      </c>
      <c r="K85" s="11">
        <f t="shared" si="19"/>
        <v>558341.28176582465</v>
      </c>
      <c r="L85" s="19">
        <f t="shared" si="16"/>
        <v>6769.1087962962883</v>
      </c>
      <c r="M85" s="19">
        <f t="shared" si="17"/>
        <v>2046.8865740740659</v>
      </c>
      <c r="N85" s="19">
        <f t="shared" si="20"/>
        <v>4722.2222222222226</v>
      </c>
      <c r="O85" s="19">
        <f t="shared" si="21"/>
        <v>481666.66666666465</v>
      </c>
      <c r="Q85" s="23">
        <f>SUM($H$8:H85)</f>
        <v>526024.64887309435</v>
      </c>
      <c r="R85" s="23">
        <f>SUM($J$8:J85)</f>
        <v>291658.718234175</v>
      </c>
      <c r="S85" s="23">
        <f>SUM($I$8:I85)</f>
        <v>234365.9306389199</v>
      </c>
      <c r="T85" s="23">
        <f>SUM($L$8:L85)</f>
        <v>586237.32416666637</v>
      </c>
      <c r="U85" s="23">
        <f>SUM($N$8:N85)</f>
        <v>368333.33333333378</v>
      </c>
      <c r="V85" s="23">
        <f>SUM($M$8:M85)</f>
        <v>219334.82638888858</v>
      </c>
    </row>
    <row r="86" spans="2:22">
      <c r="B86" s="29"/>
      <c r="C86" s="28"/>
      <c r="E86" s="9">
        <f t="shared" si="18"/>
        <v>46419</v>
      </c>
      <c r="F86" s="31">
        <f t="shared" si="11"/>
        <v>5.0500000000000007</v>
      </c>
      <c r="G86" s="32">
        <f t="shared" si="12"/>
        <v>4.2083333333333339E-3</v>
      </c>
      <c r="H86" s="11">
        <f t="shared" si="13"/>
        <v>6743.905754783269</v>
      </c>
      <c r="I86" s="11">
        <f t="shared" si="14"/>
        <v>2349.6862274311788</v>
      </c>
      <c r="J86" s="11">
        <f t="shared" si="15"/>
        <v>4394.2195273520902</v>
      </c>
      <c r="K86" s="11">
        <f t="shared" si="19"/>
        <v>553947.06223847251</v>
      </c>
      <c r="L86" s="19">
        <f t="shared" si="16"/>
        <v>6749.2361111111031</v>
      </c>
      <c r="M86" s="19">
        <f t="shared" si="17"/>
        <v>2027.0138888888807</v>
      </c>
      <c r="N86" s="19">
        <f t="shared" si="20"/>
        <v>4722.2222222222226</v>
      </c>
      <c r="O86" s="19">
        <f t="shared" si="21"/>
        <v>476944.4444444424</v>
      </c>
      <c r="Q86" s="23">
        <f>SUM($H$8:H86)</f>
        <v>532768.55462787766</v>
      </c>
      <c r="R86" s="23">
        <f>SUM($J$8:J86)</f>
        <v>296052.93776152708</v>
      </c>
      <c r="S86" s="23">
        <f>SUM($I$8:I86)</f>
        <v>236715.61686635108</v>
      </c>
      <c r="T86" s="23">
        <f>SUM($L$8:L86)</f>
        <v>592986.56027777749</v>
      </c>
      <c r="U86" s="23">
        <f>SUM($N$8:N86)</f>
        <v>373055.55555555603</v>
      </c>
      <c r="V86" s="23">
        <f>SUM($M$8:M86)</f>
        <v>221361.84027777746</v>
      </c>
    </row>
    <row r="87" spans="2:22">
      <c r="B87" s="29"/>
      <c r="C87" s="28"/>
      <c r="E87" s="9">
        <f t="shared" si="18"/>
        <v>46447</v>
      </c>
      <c r="F87" s="31">
        <f t="shared" si="11"/>
        <v>5.0500000000000007</v>
      </c>
      <c r="G87" s="32">
        <f t="shared" si="12"/>
        <v>4.2083333333333339E-3</v>
      </c>
      <c r="H87" s="11">
        <f t="shared" si="13"/>
        <v>6743.905754783269</v>
      </c>
      <c r="I87" s="11">
        <f t="shared" si="14"/>
        <v>2331.1938869202386</v>
      </c>
      <c r="J87" s="11">
        <f t="shared" si="15"/>
        <v>4412.7118678630304</v>
      </c>
      <c r="K87" s="11">
        <f t="shared" si="19"/>
        <v>549534.35037060943</v>
      </c>
      <c r="L87" s="19">
        <f t="shared" si="16"/>
        <v>6729.3634259259179</v>
      </c>
      <c r="M87" s="19">
        <f t="shared" si="17"/>
        <v>2007.1412037036953</v>
      </c>
      <c r="N87" s="19">
        <f t="shared" si="20"/>
        <v>4722.2222222222226</v>
      </c>
      <c r="O87" s="19">
        <f t="shared" si="21"/>
        <v>472222.22222222015</v>
      </c>
      <c r="Q87" s="23">
        <f>SUM($H$8:H87)</f>
        <v>539512.46038266097</v>
      </c>
      <c r="R87" s="23">
        <f>SUM($J$8:J87)</f>
        <v>300465.6496293901</v>
      </c>
      <c r="S87" s="23">
        <f>SUM($I$8:I87)</f>
        <v>239046.8107532713</v>
      </c>
      <c r="T87" s="23">
        <f>SUM($L$8:L87)</f>
        <v>599715.92370370345</v>
      </c>
      <c r="U87" s="23">
        <f>SUM($N$8:N87)</f>
        <v>377777.77777777828</v>
      </c>
      <c r="V87" s="23">
        <f>SUM($M$8:M87)</f>
        <v>223368.98148148117</v>
      </c>
    </row>
    <row r="88" spans="2:22">
      <c r="B88" s="29"/>
      <c r="C88" s="28"/>
      <c r="E88" s="9">
        <f t="shared" si="18"/>
        <v>46478</v>
      </c>
      <c r="F88" s="31">
        <f t="shared" si="11"/>
        <v>5.0500000000000007</v>
      </c>
      <c r="G88" s="32">
        <f t="shared" si="12"/>
        <v>4.2083333333333339E-3</v>
      </c>
      <c r="H88" s="11">
        <f t="shared" si="13"/>
        <v>6743.905754783269</v>
      </c>
      <c r="I88" s="11">
        <f t="shared" si="14"/>
        <v>2312.6237244763151</v>
      </c>
      <c r="J88" s="11">
        <f t="shared" si="15"/>
        <v>4431.2820303069539</v>
      </c>
      <c r="K88" s="11">
        <f t="shared" si="19"/>
        <v>545103.06834030244</v>
      </c>
      <c r="L88" s="19">
        <f t="shared" si="16"/>
        <v>6709.4907407407327</v>
      </c>
      <c r="M88" s="19">
        <f t="shared" si="17"/>
        <v>1987.2685185185101</v>
      </c>
      <c r="N88" s="19">
        <f t="shared" si="20"/>
        <v>4722.2222222222226</v>
      </c>
      <c r="O88" s="19">
        <f t="shared" si="21"/>
        <v>467499.9999999979</v>
      </c>
      <c r="Q88" s="23">
        <f>SUM($H$8:H88)</f>
        <v>546256.36613744427</v>
      </c>
      <c r="R88" s="23">
        <f>SUM($J$8:J88)</f>
        <v>304896.93165969703</v>
      </c>
      <c r="S88" s="23">
        <f>SUM($I$8:I88)</f>
        <v>241359.43447774762</v>
      </c>
      <c r="T88" s="23">
        <f>SUM($L$8:L88)</f>
        <v>606425.41444444424</v>
      </c>
      <c r="U88" s="23">
        <f>SUM($N$8:N88)</f>
        <v>382500.00000000052</v>
      </c>
      <c r="V88" s="23">
        <f>SUM($M$8:M88)</f>
        <v>225356.24999999968</v>
      </c>
    </row>
    <row r="89" spans="2:22">
      <c r="B89" s="29"/>
      <c r="C89" s="28"/>
      <c r="E89" s="9">
        <f t="shared" si="18"/>
        <v>46508</v>
      </c>
      <c r="F89" s="31">
        <f t="shared" si="11"/>
        <v>5.0500000000000007</v>
      </c>
      <c r="G89" s="32">
        <f t="shared" si="12"/>
        <v>4.2083333333333339E-3</v>
      </c>
      <c r="H89" s="11">
        <f t="shared" si="13"/>
        <v>6743.905754783269</v>
      </c>
      <c r="I89" s="11">
        <f t="shared" si="14"/>
        <v>2293.9754125987729</v>
      </c>
      <c r="J89" s="11">
        <f t="shared" si="15"/>
        <v>4449.9303421844961</v>
      </c>
      <c r="K89" s="11">
        <f t="shared" si="19"/>
        <v>540653.13799811795</v>
      </c>
      <c r="L89" s="19">
        <f t="shared" si="16"/>
        <v>6689.6180555555475</v>
      </c>
      <c r="M89" s="19">
        <f t="shared" si="17"/>
        <v>1967.3958333333248</v>
      </c>
      <c r="N89" s="19">
        <f t="shared" si="20"/>
        <v>4722.2222222222226</v>
      </c>
      <c r="O89" s="19">
        <f t="shared" si="21"/>
        <v>462777.77777777566</v>
      </c>
      <c r="Q89" s="23">
        <f>SUM($H$8:H89)</f>
        <v>553000.27189222758</v>
      </c>
      <c r="R89" s="23">
        <f>SUM($J$8:J89)</f>
        <v>309346.86200188153</v>
      </c>
      <c r="S89" s="23">
        <f>SUM($I$8:I89)</f>
        <v>243653.4098903464</v>
      </c>
      <c r="T89" s="23">
        <f>SUM($L$8:L89)</f>
        <v>613115.03249999974</v>
      </c>
      <c r="U89" s="23">
        <f>SUM($N$8:N89)</f>
        <v>387222.22222222277</v>
      </c>
      <c r="V89" s="23">
        <f>SUM($M$8:M89)</f>
        <v>227323.64583333299</v>
      </c>
    </row>
    <row r="90" spans="2:22">
      <c r="B90" s="29"/>
      <c r="C90" s="28"/>
      <c r="E90" s="9">
        <f t="shared" si="18"/>
        <v>46539</v>
      </c>
      <c r="F90" s="31">
        <f t="shared" si="11"/>
        <v>5.0500000000000007</v>
      </c>
      <c r="G90" s="32">
        <f t="shared" si="12"/>
        <v>4.2083333333333339E-3</v>
      </c>
      <c r="H90" s="11">
        <f t="shared" si="13"/>
        <v>6743.905754783269</v>
      </c>
      <c r="I90" s="11">
        <f t="shared" si="14"/>
        <v>2275.2486224087465</v>
      </c>
      <c r="J90" s="11">
        <f t="shared" si="15"/>
        <v>4468.6571323745229</v>
      </c>
      <c r="K90" s="11">
        <f t="shared" si="19"/>
        <v>536184.48086574348</v>
      </c>
      <c r="L90" s="19">
        <f t="shared" si="16"/>
        <v>6669.7453703703623</v>
      </c>
      <c r="M90" s="19">
        <f t="shared" si="17"/>
        <v>1947.5231481481394</v>
      </c>
      <c r="N90" s="19">
        <f t="shared" si="20"/>
        <v>4722.2222222222226</v>
      </c>
      <c r="O90" s="19">
        <f t="shared" si="21"/>
        <v>458055.55555555341</v>
      </c>
      <c r="Q90" s="23">
        <f>SUM($H$8:H90)</f>
        <v>559744.17764701089</v>
      </c>
      <c r="R90" s="23">
        <f>SUM($J$8:J90)</f>
        <v>313815.51913425606</v>
      </c>
      <c r="S90" s="23">
        <f>SUM($I$8:I90)</f>
        <v>245928.65851275515</v>
      </c>
      <c r="T90" s="23">
        <f>SUM($L$8:L90)</f>
        <v>619784.77787037008</v>
      </c>
      <c r="U90" s="23">
        <f>SUM($N$8:N90)</f>
        <v>391944.44444444502</v>
      </c>
      <c r="V90" s="23">
        <f>SUM($M$8:M90)</f>
        <v>229271.16898148114</v>
      </c>
    </row>
    <row r="91" spans="2:22">
      <c r="B91" s="29"/>
      <c r="C91" s="28"/>
      <c r="E91" s="9">
        <f t="shared" si="18"/>
        <v>46569</v>
      </c>
      <c r="F91" s="31">
        <f t="shared" si="11"/>
        <v>5.0500000000000007</v>
      </c>
      <c r="G91" s="32">
        <f t="shared" si="12"/>
        <v>4.2083333333333339E-3</v>
      </c>
      <c r="H91" s="11">
        <f t="shared" si="13"/>
        <v>6743.905754783269</v>
      </c>
      <c r="I91" s="11">
        <f t="shared" si="14"/>
        <v>2256.4430236433373</v>
      </c>
      <c r="J91" s="11">
        <f t="shared" si="15"/>
        <v>4487.4627311399317</v>
      </c>
      <c r="K91" s="11">
        <f t="shared" si="19"/>
        <v>531697.01813460351</v>
      </c>
      <c r="L91" s="19">
        <f t="shared" si="16"/>
        <v>6649.872685185177</v>
      </c>
      <c r="M91" s="19">
        <f t="shared" si="17"/>
        <v>1927.6504629629542</v>
      </c>
      <c r="N91" s="19">
        <f t="shared" si="20"/>
        <v>4722.2222222222226</v>
      </c>
      <c r="O91" s="19">
        <f t="shared" si="21"/>
        <v>453333.33333333116</v>
      </c>
      <c r="Q91" s="23">
        <f>SUM($H$8:H91)</f>
        <v>566488.0834017942</v>
      </c>
      <c r="R91" s="23">
        <f>SUM($J$8:J91)</f>
        <v>318302.98186539597</v>
      </c>
      <c r="S91" s="23">
        <f>SUM($I$8:I91)</f>
        <v>248185.10153639849</v>
      </c>
      <c r="T91" s="23">
        <f>SUM($L$8:L91)</f>
        <v>626434.65055555524</v>
      </c>
      <c r="U91" s="23">
        <f>SUM($N$8:N91)</f>
        <v>396666.66666666727</v>
      </c>
      <c r="V91" s="23">
        <f>SUM($M$8:M91)</f>
        <v>231198.81944444409</v>
      </c>
    </row>
    <row r="92" spans="2:22">
      <c r="B92" s="29"/>
      <c r="C92" s="28"/>
      <c r="E92" s="9">
        <f t="shared" si="18"/>
        <v>46600</v>
      </c>
      <c r="F92" s="31">
        <f t="shared" si="11"/>
        <v>5.0500000000000007</v>
      </c>
      <c r="G92" s="32">
        <f t="shared" si="12"/>
        <v>4.2083333333333339E-3</v>
      </c>
      <c r="H92" s="11">
        <f t="shared" si="13"/>
        <v>6743.905754783269</v>
      </c>
      <c r="I92" s="11">
        <f t="shared" si="14"/>
        <v>2237.55828464979</v>
      </c>
      <c r="J92" s="11">
        <f t="shared" si="15"/>
        <v>4506.347470133479</v>
      </c>
      <c r="K92" s="11">
        <f t="shared" si="19"/>
        <v>527190.67066447006</v>
      </c>
      <c r="L92" s="19">
        <f t="shared" si="16"/>
        <v>6629.9999999999918</v>
      </c>
      <c r="M92" s="19">
        <f t="shared" si="17"/>
        <v>1907.777777777769</v>
      </c>
      <c r="N92" s="19">
        <f t="shared" si="20"/>
        <v>4722.2222222222226</v>
      </c>
      <c r="O92" s="19">
        <f t="shared" si="21"/>
        <v>448611.11111110891</v>
      </c>
      <c r="Q92" s="23">
        <f>SUM($H$8:H92)</f>
        <v>573231.9891565775</v>
      </c>
      <c r="R92" s="23">
        <f>SUM($J$8:J92)</f>
        <v>322809.32933552947</v>
      </c>
      <c r="S92" s="23">
        <f>SUM($I$8:I92)</f>
        <v>250422.65982104829</v>
      </c>
      <c r="T92" s="23">
        <f>SUM($L$8:L92)</f>
        <v>633064.65055555524</v>
      </c>
      <c r="U92" s="23">
        <f>SUM($N$8:N92)</f>
        <v>401388.88888888952</v>
      </c>
      <c r="V92" s="23">
        <f>SUM($M$8:M92)</f>
        <v>233106.59722222187</v>
      </c>
    </row>
    <row r="93" spans="2:22">
      <c r="B93" s="29"/>
      <c r="C93" s="28"/>
      <c r="E93" s="9">
        <f t="shared" si="18"/>
        <v>46631</v>
      </c>
      <c r="F93" s="31">
        <f t="shared" si="11"/>
        <v>5.0500000000000007</v>
      </c>
      <c r="G93" s="32">
        <f t="shared" si="12"/>
        <v>4.2083333333333339E-3</v>
      </c>
      <c r="H93" s="11">
        <f t="shared" si="13"/>
        <v>6743.905754783269</v>
      </c>
      <c r="I93" s="11">
        <f t="shared" si="14"/>
        <v>2218.5940723796452</v>
      </c>
      <c r="J93" s="11">
        <f t="shared" si="15"/>
        <v>4525.3116824036242</v>
      </c>
      <c r="K93" s="11">
        <f t="shared" si="19"/>
        <v>522665.35898206645</v>
      </c>
      <c r="L93" s="19">
        <f t="shared" si="16"/>
        <v>6610.1273148148066</v>
      </c>
      <c r="M93" s="19">
        <f t="shared" si="17"/>
        <v>1887.9050925925835</v>
      </c>
      <c r="N93" s="19">
        <f t="shared" si="20"/>
        <v>4722.2222222222226</v>
      </c>
      <c r="O93" s="19">
        <f t="shared" si="21"/>
        <v>443888.88888888666</v>
      </c>
      <c r="Q93" s="23">
        <f>SUM($H$8:H93)</f>
        <v>579975.89491136081</v>
      </c>
      <c r="R93" s="23">
        <f>SUM($J$8:J93)</f>
        <v>327334.64101793309</v>
      </c>
      <c r="S93" s="23">
        <f>SUM($I$8:I93)</f>
        <v>252641.25389342793</v>
      </c>
      <c r="T93" s="23">
        <f>SUM($L$8:L93)</f>
        <v>639674.77787037008</v>
      </c>
      <c r="U93" s="23">
        <f>SUM($N$8:N93)</f>
        <v>406111.11111111176</v>
      </c>
      <c r="V93" s="23">
        <f>SUM($M$8:M93)</f>
        <v>234994.50231481445</v>
      </c>
    </row>
    <row r="94" spans="2:22">
      <c r="B94" s="29"/>
      <c r="C94" s="28"/>
      <c r="E94" s="9">
        <f t="shared" si="18"/>
        <v>46661</v>
      </c>
      <c r="F94" s="31">
        <f t="shared" si="11"/>
        <v>5.0500000000000007</v>
      </c>
      <c r="G94" s="32">
        <f t="shared" si="12"/>
        <v>4.2083333333333339E-3</v>
      </c>
      <c r="H94" s="11">
        <f t="shared" si="13"/>
        <v>6743.905754783269</v>
      </c>
      <c r="I94" s="11">
        <f t="shared" si="14"/>
        <v>2199.5500523828632</v>
      </c>
      <c r="J94" s="11">
        <f t="shared" si="15"/>
        <v>4544.3557024004058</v>
      </c>
      <c r="K94" s="11">
        <f t="shared" si="19"/>
        <v>518121.00327966607</v>
      </c>
      <c r="L94" s="19">
        <f t="shared" si="16"/>
        <v>6590.2546296296205</v>
      </c>
      <c r="M94" s="19">
        <f t="shared" si="17"/>
        <v>1868.0324074073983</v>
      </c>
      <c r="N94" s="19">
        <f t="shared" si="20"/>
        <v>4722.2222222222226</v>
      </c>
      <c r="O94" s="19">
        <f t="shared" si="21"/>
        <v>439166.66666666442</v>
      </c>
      <c r="Q94" s="23">
        <f>SUM($H$8:H94)</f>
        <v>586719.80066614412</v>
      </c>
      <c r="R94" s="23">
        <f>SUM($J$8:J94)</f>
        <v>331878.99672033347</v>
      </c>
      <c r="S94" s="23">
        <f>SUM($I$8:I94)</f>
        <v>254840.8039458108</v>
      </c>
      <c r="T94" s="23">
        <f>SUM($L$8:L94)</f>
        <v>646265.03249999974</v>
      </c>
      <c r="U94" s="23">
        <f>SUM($N$8:N94)</f>
        <v>410833.33333333401</v>
      </c>
      <c r="V94" s="23">
        <f>SUM($M$8:M94)</f>
        <v>236862.53472222184</v>
      </c>
    </row>
    <row r="95" spans="2:22">
      <c r="B95" s="29"/>
      <c r="C95" s="28"/>
      <c r="E95" s="9">
        <f t="shared" si="18"/>
        <v>46692</v>
      </c>
      <c r="F95" s="31">
        <f t="shared" si="11"/>
        <v>5.0500000000000007</v>
      </c>
      <c r="G95" s="32">
        <f t="shared" si="12"/>
        <v>4.2083333333333339E-3</v>
      </c>
      <c r="H95" s="11">
        <f t="shared" si="13"/>
        <v>6743.905754783269</v>
      </c>
      <c r="I95" s="11">
        <f t="shared" si="14"/>
        <v>2180.4258888019285</v>
      </c>
      <c r="J95" s="11">
        <f t="shared" si="15"/>
        <v>4563.4798659813405</v>
      </c>
      <c r="K95" s="11">
        <f t="shared" si="19"/>
        <v>513557.52341368474</v>
      </c>
      <c r="L95" s="19">
        <f t="shared" si="16"/>
        <v>6570.3819444444362</v>
      </c>
      <c r="M95" s="19">
        <f t="shared" si="17"/>
        <v>1848.1597222222131</v>
      </c>
      <c r="N95" s="19">
        <f t="shared" si="20"/>
        <v>4722.2222222222226</v>
      </c>
      <c r="O95" s="19">
        <f t="shared" si="21"/>
        <v>434444.44444444217</v>
      </c>
      <c r="Q95" s="23">
        <f>SUM($H$8:H95)</f>
        <v>593463.70642092742</v>
      </c>
      <c r="R95" s="23">
        <f>SUM($J$8:J95)</f>
        <v>336442.47658631479</v>
      </c>
      <c r="S95" s="23">
        <f>SUM($I$8:I95)</f>
        <v>257021.22983461272</v>
      </c>
      <c r="T95" s="23">
        <f>SUM($L$8:L95)</f>
        <v>652835.41444444412</v>
      </c>
      <c r="U95" s="23">
        <f>SUM($N$8:N95)</f>
        <v>415555.55555555626</v>
      </c>
      <c r="V95" s="23">
        <f>SUM($M$8:M95)</f>
        <v>238710.69444444406</v>
      </c>
    </row>
    <row r="96" spans="2:22">
      <c r="B96" s="29"/>
      <c r="C96" s="28"/>
      <c r="E96" s="9">
        <f t="shared" si="18"/>
        <v>46722</v>
      </c>
      <c r="F96" s="31">
        <f t="shared" si="11"/>
        <v>5.0500000000000007</v>
      </c>
      <c r="G96" s="32">
        <f t="shared" si="12"/>
        <v>4.2083333333333339E-3</v>
      </c>
      <c r="H96" s="11">
        <f t="shared" si="13"/>
        <v>6743.905754783269</v>
      </c>
      <c r="I96" s="11">
        <f t="shared" si="14"/>
        <v>2161.2212443659237</v>
      </c>
      <c r="J96" s="11">
        <f t="shared" si="15"/>
        <v>4582.6845104173453</v>
      </c>
      <c r="K96" s="11">
        <f t="shared" si="19"/>
        <v>508974.8389032674</v>
      </c>
      <c r="L96" s="19">
        <f t="shared" si="16"/>
        <v>6550.50925925925</v>
      </c>
      <c r="M96" s="19">
        <f t="shared" si="17"/>
        <v>1828.2870370370276</v>
      </c>
      <c r="N96" s="19">
        <f t="shared" si="20"/>
        <v>4722.2222222222226</v>
      </c>
      <c r="O96" s="19">
        <f t="shared" si="21"/>
        <v>429722.22222221992</v>
      </c>
      <c r="Q96" s="23">
        <f>SUM($H$8:H96)</f>
        <v>600207.61217571073</v>
      </c>
      <c r="R96" s="23">
        <f>SUM($J$8:J96)</f>
        <v>341025.16109673213</v>
      </c>
      <c r="S96" s="23">
        <f>SUM($I$8:I96)</f>
        <v>259182.45107897866</v>
      </c>
      <c r="T96" s="23">
        <f>SUM($L$8:L96)</f>
        <v>659385.92370370333</v>
      </c>
      <c r="U96" s="23">
        <f>SUM($N$8:N96)</f>
        <v>420277.77777777851</v>
      </c>
      <c r="V96" s="23">
        <f>SUM($M$8:M96)</f>
        <v>240538.98148148108</v>
      </c>
    </row>
    <row r="97" spans="2:22">
      <c r="B97" s="29"/>
      <c r="C97" s="28"/>
      <c r="E97" s="9">
        <f t="shared" si="18"/>
        <v>46753</v>
      </c>
      <c r="F97" s="31">
        <f t="shared" si="11"/>
        <v>5.0500000000000007</v>
      </c>
      <c r="G97" s="32">
        <f t="shared" si="12"/>
        <v>4.2083333333333339E-3</v>
      </c>
      <c r="H97" s="11">
        <f t="shared" si="13"/>
        <v>6743.905754783269</v>
      </c>
      <c r="I97" s="11">
        <f t="shared" si="14"/>
        <v>2141.9357803845837</v>
      </c>
      <c r="J97" s="11">
        <f t="shared" si="15"/>
        <v>4601.9699743986857</v>
      </c>
      <c r="K97" s="11">
        <f t="shared" si="19"/>
        <v>504372.86892886873</v>
      </c>
      <c r="L97" s="19">
        <f t="shared" si="16"/>
        <v>6530.6365740740648</v>
      </c>
      <c r="M97" s="19">
        <f t="shared" si="17"/>
        <v>1808.4143518518424</v>
      </c>
      <c r="N97" s="19">
        <f t="shared" si="20"/>
        <v>4722.2222222222226</v>
      </c>
      <c r="O97" s="19">
        <f t="shared" si="21"/>
        <v>424999.99999999767</v>
      </c>
      <c r="Q97" s="23">
        <f>SUM($H$8:H97)</f>
        <v>606951.51793049404</v>
      </c>
      <c r="R97" s="23">
        <f>SUM($J$8:J97)</f>
        <v>345627.1310711308</v>
      </c>
      <c r="S97" s="23">
        <f>SUM($I$8:I97)</f>
        <v>261324.38685936324</v>
      </c>
      <c r="T97" s="23">
        <f>SUM($L$8:L97)</f>
        <v>665916.56027777737</v>
      </c>
      <c r="U97" s="23">
        <f>SUM($N$8:N97)</f>
        <v>425000.00000000076</v>
      </c>
      <c r="V97" s="23">
        <f>SUM($M$8:M97)</f>
        <v>242347.39583333294</v>
      </c>
    </row>
    <row r="98" spans="2:22">
      <c r="B98" s="29"/>
      <c r="C98" s="28"/>
      <c r="E98" s="9">
        <f t="shared" si="18"/>
        <v>46784</v>
      </c>
      <c r="F98" s="31">
        <f t="shared" si="11"/>
        <v>5.0500000000000007</v>
      </c>
      <c r="G98" s="32">
        <f t="shared" si="12"/>
        <v>4.2083333333333339E-3</v>
      </c>
      <c r="H98" s="11">
        <f t="shared" si="13"/>
        <v>6743.905754783269</v>
      </c>
      <c r="I98" s="11">
        <f t="shared" si="14"/>
        <v>2122.5691567423228</v>
      </c>
      <c r="J98" s="11">
        <f t="shared" si="15"/>
        <v>4621.3365980409462</v>
      </c>
      <c r="K98" s="11">
        <f t="shared" si="19"/>
        <v>499751.53233082779</v>
      </c>
      <c r="L98" s="19">
        <f t="shared" si="16"/>
        <v>6510.7638888888796</v>
      </c>
      <c r="M98" s="19">
        <f t="shared" si="17"/>
        <v>1788.5416666666572</v>
      </c>
      <c r="N98" s="19">
        <f t="shared" si="20"/>
        <v>4722.2222222222226</v>
      </c>
      <c r="O98" s="19">
        <f t="shared" si="21"/>
        <v>420277.77777777542</v>
      </c>
      <c r="Q98" s="23">
        <f>SUM($H$8:H98)</f>
        <v>613695.42368527735</v>
      </c>
      <c r="R98" s="23">
        <f>SUM($J$8:J98)</f>
        <v>350248.46766917175</v>
      </c>
      <c r="S98" s="23">
        <f>SUM($I$8:I98)</f>
        <v>263446.95601610554</v>
      </c>
      <c r="T98" s="23">
        <f>SUM($L$8:L98)</f>
        <v>672427.32416666625</v>
      </c>
      <c r="U98" s="23">
        <f>SUM($N$8:N98)</f>
        <v>429722.222222223</v>
      </c>
      <c r="V98" s="23">
        <f>SUM($M$8:M98)</f>
        <v>244135.93749999959</v>
      </c>
    </row>
    <row r="99" spans="2:22">
      <c r="B99" s="29"/>
      <c r="C99" s="28"/>
      <c r="E99" s="9">
        <f t="shared" si="18"/>
        <v>46813</v>
      </c>
      <c r="F99" s="31">
        <f t="shared" si="11"/>
        <v>5.0500000000000007</v>
      </c>
      <c r="G99" s="32">
        <f t="shared" si="12"/>
        <v>4.2083333333333339E-3</v>
      </c>
      <c r="H99" s="11">
        <f t="shared" si="13"/>
        <v>6743.905754783269</v>
      </c>
      <c r="I99" s="11">
        <f t="shared" si="14"/>
        <v>2103.121031892234</v>
      </c>
      <c r="J99" s="11">
        <f t="shared" si="15"/>
        <v>4640.784722891035</v>
      </c>
      <c r="K99" s="11">
        <f t="shared" si="19"/>
        <v>495110.74760793673</v>
      </c>
      <c r="L99" s="19">
        <f t="shared" si="16"/>
        <v>6490.8912037036944</v>
      </c>
      <c r="M99" s="19">
        <f t="shared" si="17"/>
        <v>1768.6689814814717</v>
      </c>
      <c r="N99" s="19">
        <f t="shared" si="20"/>
        <v>4722.2222222222226</v>
      </c>
      <c r="O99" s="19">
        <f t="shared" si="21"/>
        <v>415555.55555555318</v>
      </c>
      <c r="Q99" s="23">
        <f>SUM($H$8:H99)</f>
        <v>620439.32944006065</v>
      </c>
      <c r="R99" s="23">
        <f>SUM($J$8:J99)</f>
        <v>354889.2523920628</v>
      </c>
      <c r="S99" s="23">
        <f>SUM($I$8:I99)</f>
        <v>265550.07704799779</v>
      </c>
      <c r="T99" s="23">
        <f>SUM($L$8:L99)</f>
        <v>678918.21537036996</v>
      </c>
      <c r="U99" s="23">
        <f>SUM($N$8:N99)</f>
        <v>434444.44444444525</v>
      </c>
      <c r="V99" s="23">
        <f>SUM($M$8:M99)</f>
        <v>245904.60648148105</v>
      </c>
    </row>
    <row r="100" spans="2:22">
      <c r="B100" s="29"/>
      <c r="C100" s="28"/>
      <c r="E100" s="9">
        <f t="shared" si="18"/>
        <v>46844</v>
      </c>
      <c r="F100" s="31">
        <f t="shared" si="11"/>
        <v>5.0500000000000007</v>
      </c>
      <c r="G100" s="32">
        <f t="shared" si="12"/>
        <v>4.2083333333333339E-3</v>
      </c>
      <c r="H100" s="11">
        <f t="shared" si="13"/>
        <v>6743.905754783269</v>
      </c>
      <c r="I100" s="11">
        <f t="shared" si="14"/>
        <v>2083.5910628500674</v>
      </c>
      <c r="J100" s="11">
        <f t="shared" si="15"/>
        <v>4660.3146919332012</v>
      </c>
      <c r="K100" s="11">
        <f t="shared" si="19"/>
        <v>490450.43291600351</v>
      </c>
      <c r="L100" s="19">
        <f t="shared" si="16"/>
        <v>6471.0185185185092</v>
      </c>
      <c r="M100" s="19">
        <f t="shared" si="17"/>
        <v>1748.7962962962865</v>
      </c>
      <c r="N100" s="19">
        <f t="shared" si="20"/>
        <v>4722.2222222222226</v>
      </c>
      <c r="O100" s="19">
        <f t="shared" si="21"/>
        <v>410833.33333333093</v>
      </c>
      <c r="Q100" s="23">
        <f>SUM($H$8:H100)</f>
        <v>627183.23519484396</v>
      </c>
      <c r="R100" s="23">
        <f>SUM($J$8:J100)</f>
        <v>359549.56708399602</v>
      </c>
      <c r="S100" s="23">
        <f>SUM($I$8:I100)</f>
        <v>267633.66811084788</v>
      </c>
      <c r="T100" s="23">
        <f>SUM($L$8:L100)</f>
        <v>685389.2338888885</v>
      </c>
      <c r="U100" s="23">
        <f>SUM($N$8:N100)</f>
        <v>439166.6666666675</v>
      </c>
      <c r="V100" s="23">
        <f>SUM($M$8:M100)</f>
        <v>247653.40277777734</v>
      </c>
    </row>
    <row r="101" spans="2:22">
      <c r="B101" s="29"/>
      <c r="C101" s="28"/>
      <c r="E101" s="9">
        <f t="shared" si="18"/>
        <v>46874</v>
      </c>
      <c r="F101" s="31">
        <f t="shared" si="11"/>
        <v>5.0500000000000007</v>
      </c>
      <c r="G101" s="32">
        <f t="shared" si="12"/>
        <v>4.2083333333333339E-3</v>
      </c>
      <c r="H101" s="11">
        <f t="shared" si="13"/>
        <v>6743.905754783269</v>
      </c>
      <c r="I101" s="11">
        <f t="shared" si="14"/>
        <v>2063.9789051881817</v>
      </c>
      <c r="J101" s="11">
        <f t="shared" si="15"/>
        <v>4679.9268495950873</v>
      </c>
      <c r="K101" s="11">
        <f t="shared" si="19"/>
        <v>485770.50606640842</v>
      </c>
      <c r="L101" s="19">
        <f t="shared" si="16"/>
        <v>6451.1458333333239</v>
      </c>
      <c r="M101" s="19">
        <f t="shared" si="17"/>
        <v>1728.9236111111013</v>
      </c>
      <c r="N101" s="19">
        <f t="shared" si="20"/>
        <v>4722.2222222222226</v>
      </c>
      <c r="O101" s="19">
        <f t="shared" si="21"/>
        <v>406111.11111110868</v>
      </c>
      <c r="Q101" s="23">
        <f>SUM($H$8:H101)</f>
        <v>633927.14094962727</v>
      </c>
      <c r="R101" s="23">
        <f>SUM($J$8:J101)</f>
        <v>364229.49393359112</v>
      </c>
      <c r="S101" s="23">
        <f>SUM($I$8:I101)</f>
        <v>269697.64701603609</v>
      </c>
      <c r="T101" s="23">
        <f>SUM($L$8:L101)</f>
        <v>691840.37972222187</v>
      </c>
      <c r="U101" s="23">
        <f>SUM($N$8:N101)</f>
        <v>443888.88888888975</v>
      </c>
      <c r="V101" s="23">
        <f>SUM($M$8:M101)</f>
        <v>249382.32638888844</v>
      </c>
    </row>
    <row r="102" spans="2:22">
      <c r="B102" s="29"/>
      <c r="C102" s="28"/>
      <c r="E102" s="9">
        <f t="shared" si="18"/>
        <v>46905</v>
      </c>
      <c r="F102" s="31">
        <f t="shared" si="11"/>
        <v>5.0500000000000007</v>
      </c>
      <c r="G102" s="32">
        <f t="shared" si="12"/>
        <v>4.2083333333333339E-3</v>
      </c>
      <c r="H102" s="11">
        <f t="shared" si="13"/>
        <v>6743.905754783269</v>
      </c>
      <c r="I102" s="11">
        <f t="shared" si="14"/>
        <v>2044.2842130294691</v>
      </c>
      <c r="J102" s="11">
        <f t="shared" si="15"/>
        <v>4699.6215417537996</v>
      </c>
      <c r="K102" s="11">
        <f t="shared" si="19"/>
        <v>481070.8845246546</v>
      </c>
      <c r="L102" s="19">
        <f t="shared" si="16"/>
        <v>6431.2731481481387</v>
      </c>
      <c r="M102" s="19">
        <f t="shared" si="17"/>
        <v>1709.0509259259159</v>
      </c>
      <c r="N102" s="19">
        <f t="shared" si="20"/>
        <v>4722.2222222222226</v>
      </c>
      <c r="O102" s="19">
        <f t="shared" si="21"/>
        <v>401388.88888888643</v>
      </c>
      <c r="Q102" s="23">
        <f>SUM($H$8:H102)</f>
        <v>640671.04670441058</v>
      </c>
      <c r="R102" s="23">
        <f>SUM($J$8:J102)</f>
        <v>368929.11547534494</v>
      </c>
      <c r="S102" s="23">
        <f>SUM($I$8:I102)</f>
        <v>271741.93122906558</v>
      </c>
      <c r="T102" s="23">
        <f>SUM($L$8:L102)</f>
        <v>698271.65287036996</v>
      </c>
      <c r="U102" s="23">
        <f>SUM($N$8:N102)</f>
        <v>448611.111111112</v>
      </c>
      <c r="V102" s="23">
        <f>SUM($M$8:M102)</f>
        <v>251091.37731481437</v>
      </c>
    </row>
    <row r="103" spans="2:22">
      <c r="B103" s="29"/>
      <c r="C103" s="28"/>
      <c r="E103" s="9">
        <f t="shared" si="18"/>
        <v>46935</v>
      </c>
      <c r="F103" s="31">
        <f t="shared" si="11"/>
        <v>5.0500000000000007</v>
      </c>
      <c r="G103" s="32">
        <f t="shared" si="12"/>
        <v>4.2083333333333339E-3</v>
      </c>
      <c r="H103" s="11">
        <f t="shared" si="13"/>
        <v>6743.905754783269</v>
      </c>
      <c r="I103" s="11">
        <f t="shared" si="14"/>
        <v>2024.5066390412551</v>
      </c>
      <c r="J103" s="11">
        <f t="shared" si="15"/>
        <v>4719.3991157420141</v>
      </c>
      <c r="K103" s="11">
        <f t="shared" si="19"/>
        <v>476351.48540891259</v>
      </c>
      <c r="L103" s="19">
        <f t="shared" si="16"/>
        <v>6411.4004629629535</v>
      </c>
      <c r="M103" s="19">
        <f t="shared" si="17"/>
        <v>1689.1782407407306</v>
      </c>
      <c r="N103" s="19">
        <f t="shared" si="20"/>
        <v>4722.2222222222226</v>
      </c>
      <c r="O103" s="19">
        <f t="shared" si="21"/>
        <v>396666.66666666418</v>
      </c>
      <c r="Q103" s="23">
        <f>SUM($H$8:H103)</f>
        <v>647414.95245919388</v>
      </c>
      <c r="R103" s="23">
        <f>SUM($J$8:J103)</f>
        <v>373648.51459108695</v>
      </c>
      <c r="S103" s="23">
        <f>SUM($I$8:I103)</f>
        <v>273766.43786810682</v>
      </c>
      <c r="T103" s="23">
        <f>SUM($L$8:L103)</f>
        <v>704683.05333333288</v>
      </c>
      <c r="U103" s="23">
        <f>SUM($N$8:N103)</f>
        <v>453333.33333333425</v>
      </c>
      <c r="V103" s="23">
        <f>SUM($M$8:M103)</f>
        <v>252780.5555555551</v>
      </c>
    </row>
    <row r="104" spans="2:22">
      <c r="B104" s="29"/>
      <c r="C104" s="28"/>
      <c r="E104" s="9">
        <f t="shared" si="18"/>
        <v>46966</v>
      </c>
      <c r="F104" s="31">
        <f t="shared" si="11"/>
        <v>5.0500000000000007</v>
      </c>
      <c r="G104" s="32">
        <f t="shared" si="12"/>
        <v>4.2083333333333339E-3</v>
      </c>
      <c r="H104" s="11">
        <f t="shared" si="13"/>
        <v>6743.905754783269</v>
      </c>
      <c r="I104" s="11">
        <f t="shared" si="14"/>
        <v>2004.6458344291741</v>
      </c>
      <c r="J104" s="11">
        <f t="shared" si="15"/>
        <v>4739.2599203540949</v>
      </c>
      <c r="K104" s="11">
        <f t="shared" si="19"/>
        <v>471612.22548855847</v>
      </c>
      <c r="L104" s="19">
        <f t="shared" si="16"/>
        <v>6391.5277777777683</v>
      </c>
      <c r="M104" s="19">
        <f t="shared" si="17"/>
        <v>1669.3055555555454</v>
      </c>
      <c r="N104" s="19">
        <f t="shared" si="20"/>
        <v>4722.2222222222226</v>
      </c>
      <c r="O104" s="19">
        <f t="shared" si="21"/>
        <v>391944.44444444194</v>
      </c>
      <c r="Q104" s="23">
        <f>SUM($H$8:H104)</f>
        <v>654158.85821397719</v>
      </c>
      <c r="R104" s="23">
        <f>SUM($J$8:J104)</f>
        <v>378387.77451144106</v>
      </c>
      <c r="S104" s="23">
        <f>SUM($I$8:I104)</f>
        <v>275771.08370253601</v>
      </c>
      <c r="T104" s="23">
        <f>SUM($L$8:L104)</f>
        <v>711074.58111111063</v>
      </c>
      <c r="U104" s="23">
        <f>SUM($N$8:N104)</f>
        <v>458055.55555555649</v>
      </c>
      <c r="V104" s="23">
        <f>SUM($M$8:M104)</f>
        <v>254449.86111111063</v>
      </c>
    </row>
    <row r="105" spans="2:22">
      <c r="B105" s="29"/>
      <c r="C105" s="28"/>
      <c r="E105" s="9">
        <f t="shared" si="18"/>
        <v>46997</v>
      </c>
      <c r="F105" s="31">
        <f t="shared" si="11"/>
        <v>5.0500000000000007</v>
      </c>
      <c r="G105" s="32">
        <f t="shared" si="12"/>
        <v>4.2083333333333339E-3</v>
      </c>
      <c r="H105" s="11">
        <f t="shared" si="13"/>
        <v>6743.905754783269</v>
      </c>
      <c r="I105" s="11">
        <f t="shared" si="14"/>
        <v>1984.7014489310172</v>
      </c>
      <c r="J105" s="11">
        <f t="shared" si="15"/>
        <v>4759.2043058522522</v>
      </c>
      <c r="K105" s="11">
        <f t="shared" si="19"/>
        <v>466853.02118270623</v>
      </c>
      <c r="L105" s="19">
        <f t="shared" si="16"/>
        <v>6371.6550925925822</v>
      </c>
      <c r="M105" s="19">
        <f t="shared" si="17"/>
        <v>1649.43287037036</v>
      </c>
      <c r="N105" s="19">
        <f t="shared" si="20"/>
        <v>4722.2222222222226</v>
      </c>
      <c r="O105" s="19">
        <f t="shared" si="21"/>
        <v>387222.22222221969</v>
      </c>
      <c r="Q105" s="23">
        <f>SUM($H$8:H105)</f>
        <v>660902.7639687605</v>
      </c>
      <c r="R105" s="23">
        <f>SUM($J$8:J105)</f>
        <v>383146.9788172933</v>
      </c>
      <c r="S105" s="23">
        <f>SUM($I$8:I105)</f>
        <v>277755.78515146702</v>
      </c>
      <c r="T105" s="23">
        <f>SUM($L$8:L105)</f>
        <v>717446.23620370321</v>
      </c>
      <c r="U105" s="23">
        <f>SUM($N$8:N105)</f>
        <v>462777.77777777874</v>
      </c>
      <c r="V105" s="23">
        <f>SUM($M$8:M105)</f>
        <v>256099.29398148099</v>
      </c>
    </row>
    <row r="106" spans="2:22">
      <c r="B106" s="29"/>
      <c r="C106" s="28"/>
      <c r="E106" s="9">
        <f t="shared" si="18"/>
        <v>47027</v>
      </c>
      <c r="F106" s="31">
        <f t="shared" si="11"/>
        <v>5.0500000000000007</v>
      </c>
      <c r="G106" s="32">
        <f t="shared" si="12"/>
        <v>4.2083333333333339E-3</v>
      </c>
      <c r="H106" s="11">
        <f t="shared" si="13"/>
        <v>6743.905754783269</v>
      </c>
      <c r="I106" s="11">
        <f t="shared" si="14"/>
        <v>1964.6731308105557</v>
      </c>
      <c r="J106" s="11">
        <f t="shared" si="15"/>
        <v>4779.2326239727136</v>
      </c>
      <c r="K106" s="11">
        <f t="shared" si="19"/>
        <v>462073.78855873353</v>
      </c>
      <c r="L106" s="19">
        <f t="shared" si="16"/>
        <v>6351.7824074073978</v>
      </c>
      <c r="M106" s="19">
        <f t="shared" si="17"/>
        <v>1629.5601851851748</v>
      </c>
      <c r="N106" s="19">
        <f t="shared" si="20"/>
        <v>4722.2222222222226</v>
      </c>
      <c r="O106" s="19">
        <f t="shared" si="21"/>
        <v>382499.99999999744</v>
      </c>
      <c r="Q106" s="23">
        <f>SUM($H$8:H106)</f>
        <v>667646.6697235438</v>
      </c>
      <c r="R106" s="23">
        <f>SUM($J$8:J106)</f>
        <v>387926.211441266</v>
      </c>
      <c r="S106" s="23">
        <f>SUM($I$8:I106)</f>
        <v>279720.45828227757</v>
      </c>
      <c r="T106" s="23">
        <f>SUM($L$8:L106)</f>
        <v>723798.01861111063</v>
      </c>
      <c r="U106" s="23">
        <f>SUM($N$8:N106)</f>
        <v>467500.00000000099</v>
      </c>
      <c r="V106" s="23">
        <f>SUM($M$8:M106)</f>
        <v>257728.85416666616</v>
      </c>
    </row>
    <row r="107" spans="2:22">
      <c r="B107" s="29"/>
      <c r="C107" s="28"/>
      <c r="E107" s="9">
        <f t="shared" si="18"/>
        <v>47058</v>
      </c>
      <c r="F107" s="31">
        <f t="shared" si="11"/>
        <v>5.0500000000000007</v>
      </c>
      <c r="G107" s="32">
        <f t="shared" si="12"/>
        <v>4.2083333333333339E-3</v>
      </c>
      <c r="H107" s="11">
        <f t="shared" si="13"/>
        <v>6743.905754783269</v>
      </c>
      <c r="I107" s="11">
        <f t="shared" si="14"/>
        <v>1944.5605268513373</v>
      </c>
      <c r="J107" s="11">
        <f t="shared" si="15"/>
        <v>4799.3452279319317</v>
      </c>
      <c r="K107" s="11">
        <f t="shared" si="19"/>
        <v>457274.44333080162</v>
      </c>
      <c r="L107" s="19">
        <f t="shared" si="16"/>
        <v>6331.9097222222117</v>
      </c>
      <c r="M107" s="19">
        <f t="shared" si="17"/>
        <v>1609.6874999999895</v>
      </c>
      <c r="N107" s="19">
        <f t="shared" si="20"/>
        <v>4722.2222222222226</v>
      </c>
      <c r="O107" s="19">
        <f t="shared" si="21"/>
        <v>377777.77777777519</v>
      </c>
      <c r="Q107" s="23">
        <f>SUM($H$8:H107)</f>
        <v>674390.57547832711</v>
      </c>
      <c r="R107" s="23">
        <f>SUM($J$8:J107)</f>
        <v>392725.55666919792</v>
      </c>
      <c r="S107" s="23">
        <f>SUM($I$8:I107)</f>
        <v>281665.0188091289</v>
      </c>
      <c r="T107" s="23">
        <f>SUM($L$8:L107)</f>
        <v>730129.92833333288</v>
      </c>
      <c r="U107" s="23">
        <f>SUM($N$8:N107)</f>
        <v>472222.22222222324</v>
      </c>
      <c r="V107" s="23">
        <f>SUM($M$8:M107)</f>
        <v>259338.54166666616</v>
      </c>
    </row>
    <row r="108" spans="2:22">
      <c r="B108" s="29"/>
      <c r="C108" s="28"/>
      <c r="E108" s="9">
        <f t="shared" si="18"/>
        <v>47088</v>
      </c>
      <c r="F108" s="31">
        <f t="shared" si="11"/>
        <v>5.0500000000000007</v>
      </c>
      <c r="G108" s="32">
        <f t="shared" si="12"/>
        <v>4.2083333333333339E-3</v>
      </c>
      <c r="H108" s="11">
        <f t="shared" si="13"/>
        <v>6743.905754783269</v>
      </c>
      <c r="I108" s="11">
        <f t="shared" si="14"/>
        <v>1924.363282350457</v>
      </c>
      <c r="J108" s="11">
        <f t="shared" si="15"/>
        <v>4819.5424724328122</v>
      </c>
      <c r="K108" s="11">
        <f t="shared" si="19"/>
        <v>452454.90085836878</v>
      </c>
      <c r="L108" s="19">
        <f t="shared" si="16"/>
        <v>6312.0370370370265</v>
      </c>
      <c r="M108" s="19">
        <f t="shared" si="17"/>
        <v>1589.8148148148041</v>
      </c>
      <c r="N108" s="19">
        <f t="shared" si="20"/>
        <v>4722.2222222222226</v>
      </c>
      <c r="O108" s="19">
        <f t="shared" si="21"/>
        <v>373055.55555555294</v>
      </c>
      <c r="Q108" s="23">
        <f>SUM($H$8:H108)</f>
        <v>681134.48123311042</v>
      </c>
      <c r="R108" s="23">
        <f>SUM($J$8:J108)</f>
        <v>397545.09914163075</v>
      </c>
      <c r="S108" s="23">
        <f>SUM($I$8:I108)</f>
        <v>283589.38209147938</v>
      </c>
      <c r="T108" s="23">
        <f>SUM($L$8:L108)</f>
        <v>736441.96537036996</v>
      </c>
      <c r="U108" s="23">
        <f>SUM($N$8:N108)</f>
        <v>476944.44444444549</v>
      </c>
      <c r="V108" s="23">
        <f>SUM($M$8:M108)</f>
        <v>260928.35648148097</v>
      </c>
    </row>
    <row r="109" spans="2:22">
      <c r="B109" s="29"/>
      <c r="C109" s="28"/>
      <c r="E109" s="9">
        <f t="shared" si="18"/>
        <v>47119</v>
      </c>
      <c r="F109" s="31">
        <f t="shared" si="11"/>
        <v>5.0500000000000007</v>
      </c>
      <c r="G109" s="32">
        <f t="shared" si="12"/>
        <v>4.2083333333333339E-3</v>
      </c>
      <c r="H109" s="11">
        <f t="shared" si="13"/>
        <v>6743.905754783269</v>
      </c>
      <c r="I109" s="11">
        <f t="shared" si="14"/>
        <v>1904.0810411123023</v>
      </c>
      <c r="J109" s="11">
        <f t="shared" si="15"/>
        <v>4839.824713670967</v>
      </c>
      <c r="K109" s="11">
        <f t="shared" si="19"/>
        <v>447615.07614469784</v>
      </c>
      <c r="L109" s="19">
        <f t="shared" si="16"/>
        <v>6292.1643518518413</v>
      </c>
      <c r="M109" s="19">
        <f t="shared" si="17"/>
        <v>1569.9421296296189</v>
      </c>
      <c r="N109" s="19">
        <f t="shared" si="20"/>
        <v>4722.2222222222226</v>
      </c>
      <c r="O109" s="19">
        <f t="shared" si="21"/>
        <v>368333.33333333069</v>
      </c>
      <c r="Q109" s="23">
        <f>SUM($H$8:H109)</f>
        <v>687878.38698789373</v>
      </c>
      <c r="R109" s="23">
        <f>SUM($J$8:J109)</f>
        <v>402384.92385530169</v>
      </c>
      <c r="S109" s="23">
        <f>SUM($I$8:I109)</f>
        <v>285493.46313259169</v>
      </c>
      <c r="T109" s="23">
        <f>SUM($L$8:L109)</f>
        <v>742734.12972222175</v>
      </c>
      <c r="U109" s="23">
        <f>SUM($N$8:N109)</f>
        <v>481666.66666666773</v>
      </c>
      <c r="V109" s="23">
        <f>SUM($M$8:M109)</f>
        <v>262498.2986111106</v>
      </c>
    </row>
    <row r="110" spans="2:22">
      <c r="B110" s="29"/>
      <c r="C110" s="28"/>
      <c r="E110" s="9">
        <f t="shared" si="18"/>
        <v>47150</v>
      </c>
      <c r="F110" s="31">
        <f t="shared" si="11"/>
        <v>5.0500000000000007</v>
      </c>
      <c r="G110" s="32">
        <f t="shared" si="12"/>
        <v>4.2083333333333339E-3</v>
      </c>
      <c r="H110" s="11">
        <f t="shared" si="13"/>
        <v>6743.905754783269</v>
      </c>
      <c r="I110" s="11">
        <f t="shared" si="14"/>
        <v>1883.7134454422703</v>
      </c>
      <c r="J110" s="11">
        <f t="shared" si="15"/>
        <v>4860.1923093409987</v>
      </c>
      <c r="K110" s="11">
        <f t="shared" si="19"/>
        <v>442754.88383535686</v>
      </c>
      <c r="L110" s="19">
        <f t="shared" si="16"/>
        <v>6272.2916666666561</v>
      </c>
      <c r="M110" s="19">
        <f t="shared" si="17"/>
        <v>1550.0694444444337</v>
      </c>
      <c r="N110" s="19">
        <f t="shared" si="20"/>
        <v>4722.2222222222226</v>
      </c>
      <c r="O110" s="19">
        <f t="shared" si="21"/>
        <v>363611.11111110845</v>
      </c>
      <c r="Q110" s="23">
        <f>SUM($H$8:H110)</f>
        <v>694622.29274267703</v>
      </c>
      <c r="R110" s="23">
        <f>SUM($J$8:J110)</f>
        <v>407245.11616464268</v>
      </c>
      <c r="S110" s="23">
        <f>SUM($I$8:I110)</f>
        <v>287377.17657803395</v>
      </c>
      <c r="T110" s="23">
        <f>SUM($L$8:L110)</f>
        <v>749006.42138888838</v>
      </c>
      <c r="U110" s="23">
        <f>SUM($N$8:N110)</f>
        <v>486388.88888888998</v>
      </c>
      <c r="V110" s="23">
        <f>SUM($M$8:M110)</f>
        <v>264048.36805555504</v>
      </c>
    </row>
    <row r="111" spans="2:22">
      <c r="B111" s="29"/>
      <c r="C111" s="28"/>
      <c r="E111" s="9">
        <f t="shared" si="18"/>
        <v>47178</v>
      </c>
      <c r="F111" s="31">
        <f t="shared" si="11"/>
        <v>5.0500000000000007</v>
      </c>
      <c r="G111" s="32">
        <f t="shared" si="12"/>
        <v>4.2083333333333339E-3</v>
      </c>
      <c r="H111" s="11">
        <f t="shared" si="13"/>
        <v>6743.905754783269</v>
      </c>
      <c r="I111" s="11">
        <f t="shared" si="14"/>
        <v>1863.2601361404604</v>
      </c>
      <c r="J111" s="11">
        <f t="shared" si="15"/>
        <v>4880.6456186428086</v>
      </c>
      <c r="K111" s="11">
        <f t="shared" si="19"/>
        <v>437874.23821671406</v>
      </c>
      <c r="L111" s="19">
        <f t="shared" si="16"/>
        <v>6252.4189814814708</v>
      </c>
      <c r="M111" s="19">
        <f t="shared" si="17"/>
        <v>1530.1967592592482</v>
      </c>
      <c r="N111" s="19">
        <f t="shared" si="20"/>
        <v>4722.2222222222226</v>
      </c>
      <c r="O111" s="19">
        <f t="shared" si="21"/>
        <v>358888.8888888862</v>
      </c>
      <c r="Q111" s="23">
        <f>SUM($H$8:H111)</f>
        <v>701366.19849746034</v>
      </c>
      <c r="R111" s="23">
        <f>SUM($J$8:J111)</f>
        <v>412125.76178328547</v>
      </c>
      <c r="S111" s="23">
        <f>SUM($I$8:I111)</f>
        <v>289240.4367141744</v>
      </c>
      <c r="T111" s="23">
        <f>SUM($L$8:L111)</f>
        <v>755258.84037036984</v>
      </c>
      <c r="U111" s="23">
        <f>SUM($N$8:N111)</f>
        <v>491111.11111111223</v>
      </c>
      <c r="V111" s="23">
        <f>SUM($M$8:M111)</f>
        <v>265578.56481481431</v>
      </c>
    </row>
    <row r="112" spans="2:22">
      <c r="B112" s="29"/>
      <c r="C112" s="28"/>
      <c r="E112" s="9">
        <f t="shared" si="18"/>
        <v>47209</v>
      </c>
      <c r="F112" s="31">
        <f t="shared" si="11"/>
        <v>5.0500000000000007</v>
      </c>
      <c r="G112" s="32">
        <f t="shared" si="12"/>
        <v>4.2083333333333339E-3</v>
      </c>
      <c r="H112" s="11">
        <f t="shared" si="13"/>
        <v>6743.905754783269</v>
      </c>
      <c r="I112" s="11">
        <f t="shared" si="14"/>
        <v>1842.7207524953385</v>
      </c>
      <c r="J112" s="11">
        <f t="shared" si="15"/>
        <v>4901.1850022879307</v>
      </c>
      <c r="K112" s="11">
        <f t="shared" si="19"/>
        <v>432973.05321442615</v>
      </c>
      <c r="L112" s="19">
        <f t="shared" si="16"/>
        <v>6232.5462962962856</v>
      </c>
      <c r="M112" s="19">
        <f t="shared" si="17"/>
        <v>1510.324074074063</v>
      </c>
      <c r="N112" s="19">
        <f t="shared" si="20"/>
        <v>4722.2222222222226</v>
      </c>
      <c r="O112" s="19">
        <f t="shared" si="21"/>
        <v>354166.66666666395</v>
      </c>
      <c r="Q112" s="23">
        <f>SUM($H$8:H112)</f>
        <v>708110.10425224365</v>
      </c>
      <c r="R112" s="23">
        <f>SUM($J$8:J112)</f>
        <v>417026.94678557338</v>
      </c>
      <c r="S112" s="23">
        <f>SUM($I$8:I112)</f>
        <v>291083.15746666974</v>
      </c>
      <c r="T112" s="23">
        <f>SUM($L$8:L112)</f>
        <v>761491.38666666613</v>
      </c>
      <c r="U112" s="23">
        <f>SUM($N$8:N112)</f>
        <v>495833.33333333448</v>
      </c>
      <c r="V112" s="23">
        <f>SUM($M$8:M112)</f>
        <v>267088.88888888835</v>
      </c>
    </row>
    <row r="113" spans="2:22">
      <c r="B113" s="29"/>
      <c r="C113" s="28"/>
      <c r="E113" s="9">
        <f t="shared" si="18"/>
        <v>47239</v>
      </c>
      <c r="F113" s="31">
        <f t="shared" si="11"/>
        <v>5.0500000000000007</v>
      </c>
      <c r="G113" s="32">
        <f t="shared" si="12"/>
        <v>4.2083333333333339E-3</v>
      </c>
      <c r="H113" s="11">
        <f t="shared" si="13"/>
        <v>6743.905754783269</v>
      </c>
      <c r="I113" s="11">
        <f t="shared" si="14"/>
        <v>1822.094932277377</v>
      </c>
      <c r="J113" s="11">
        <f t="shared" si="15"/>
        <v>4921.8108225058922</v>
      </c>
      <c r="K113" s="11">
        <f t="shared" si="19"/>
        <v>428051.24239192024</v>
      </c>
      <c r="L113" s="19">
        <f t="shared" si="16"/>
        <v>6212.6736111111004</v>
      </c>
      <c r="M113" s="19">
        <f t="shared" si="17"/>
        <v>1490.4513888888775</v>
      </c>
      <c r="N113" s="19">
        <f t="shared" si="20"/>
        <v>4722.2222222222226</v>
      </c>
      <c r="O113" s="19">
        <f t="shared" si="21"/>
        <v>349444.4444444417</v>
      </c>
      <c r="Q113" s="23">
        <f>SUM($H$8:H113)</f>
        <v>714854.01000702695</v>
      </c>
      <c r="R113" s="23">
        <f>SUM($J$8:J113)</f>
        <v>421948.75760807929</v>
      </c>
      <c r="S113" s="23">
        <f>SUM($I$8:I113)</f>
        <v>292905.25239894714</v>
      </c>
      <c r="T113" s="23">
        <f>SUM($L$8:L113)</f>
        <v>767704.06027777726</v>
      </c>
      <c r="U113" s="23">
        <f>SUM($N$8:N113)</f>
        <v>500555.55555555673</v>
      </c>
      <c r="V113" s="23">
        <f>SUM($M$8:M113)</f>
        <v>268579.34027777723</v>
      </c>
    </row>
    <row r="114" spans="2:22">
      <c r="B114" s="29"/>
      <c r="C114" s="28"/>
      <c r="E114" s="9">
        <f t="shared" si="18"/>
        <v>47270</v>
      </c>
      <c r="F114" s="31">
        <f t="shared" si="11"/>
        <v>5.0500000000000007</v>
      </c>
      <c r="G114" s="32">
        <f t="shared" si="12"/>
        <v>4.2083333333333339E-3</v>
      </c>
      <c r="H114" s="11">
        <f t="shared" si="13"/>
        <v>6743.905754783269</v>
      </c>
      <c r="I114" s="11">
        <f t="shared" si="14"/>
        <v>1801.3823117326647</v>
      </c>
      <c r="J114" s="11">
        <f t="shared" si="15"/>
        <v>4942.5234430506043</v>
      </c>
      <c r="K114" s="11">
        <f t="shared" si="19"/>
        <v>423108.71894886962</v>
      </c>
      <c r="L114" s="19">
        <f t="shared" si="16"/>
        <v>6192.8009259259152</v>
      </c>
      <c r="M114" s="19">
        <f t="shared" si="17"/>
        <v>1470.5787037036923</v>
      </c>
      <c r="N114" s="19">
        <f t="shared" si="20"/>
        <v>4722.2222222222226</v>
      </c>
      <c r="O114" s="19">
        <f t="shared" si="21"/>
        <v>344722.22222221945</v>
      </c>
      <c r="Q114" s="23">
        <f>SUM($H$8:H114)</f>
        <v>721597.91576181026</v>
      </c>
      <c r="R114" s="23">
        <f>SUM($J$8:J114)</f>
        <v>426891.28105112992</v>
      </c>
      <c r="S114" s="23">
        <f>SUM($I$8:I114)</f>
        <v>294706.63471067982</v>
      </c>
      <c r="T114" s="23">
        <f>SUM($L$8:L114)</f>
        <v>773896.86120370321</v>
      </c>
      <c r="U114" s="23">
        <f>SUM($N$8:N114)</f>
        <v>505277.77777777897</v>
      </c>
      <c r="V114" s="23">
        <f>SUM($M$8:M114)</f>
        <v>270049.91898148094</v>
      </c>
    </row>
    <row r="115" spans="2:22">
      <c r="B115" s="29"/>
      <c r="C115" s="28"/>
      <c r="E115" s="9">
        <f t="shared" si="18"/>
        <v>47300</v>
      </c>
      <c r="F115" s="31">
        <f t="shared" si="11"/>
        <v>5.0500000000000007</v>
      </c>
      <c r="G115" s="32">
        <f t="shared" si="12"/>
        <v>4.2083333333333339E-3</v>
      </c>
      <c r="H115" s="11">
        <f t="shared" si="13"/>
        <v>6743.905754783269</v>
      </c>
      <c r="I115" s="11">
        <f t="shared" si="14"/>
        <v>1780.5825255764933</v>
      </c>
      <c r="J115" s="11">
        <f t="shared" si="15"/>
        <v>4963.323229206776</v>
      </c>
      <c r="K115" s="11">
        <f t="shared" si="19"/>
        <v>418145.39571966283</v>
      </c>
      <c r="L115" s="19">
        <f t="shared" si="16"/>
        <v>6172.92824074073</v>
      </c>
      <c r="M115" s="19">
        <f t="shared" si="17"/>
        <v>1450.7060185185071</v>
      </c>
      <c r="N115" s="19">
        <f t="shared" si="20"/>
        <v>4722.2222222222226</v>
      </c>
      <c r="O115" s="19">
        <f t="shared" si="21"/>
        <v>339999.99999999721</v>
      </c>
      <c r="Q115" s="23">
        <f>SUM($H$8:H115)</f>
        <v>728341.82151659357</v>
      </c>
      <c r="R115" s="23">
        <f>SUM($J$8:J115)</f>
        <v>431854.6042803367</v>
      </c>
      <c r="S115" s="23">
        <f>SUM($I$8:I115)</f>
        <v>296487.21723625629</v>
      </c>
      <c r="T115" s="23">
        <f>SUM($L$8:L115)</f>
        <v>780069.789444444</v>
      </c>
      <c r="U115" s="23">
        <f>SUM($N$8:N115)</f>
        <v>510000.00000000122</v>
      </c>
      <c r="V115" s="23">
        <f>SUM($M$8:M115)</f>
        <v>271500.62499999942</v>
      </c>
    </row>
    <row r="116" spans="2:22">
      <c r="B116" s="29"/>
      <c r="C116" s="28"/>
      <c r="E116" s="9">
        <f t="shared" si="18"/>
        <v>47331</v>
      </c>
      <c r="F116" s="31">
        <f t="shared" si="11"/>
        <v>5.0500000000000007</v>
      </c>
      <c r="G116" s="32">
        <f t="shared" si="12"/>
        <v>4.2083333333333339E-3</v>
      </c>
      <c r="H116" s="11">
        <f t="shared" si="13"/>
        <v>6743.905754783269</v>
      </c>
      <c r="I116" s="11">
        <f t="shared" si="14"/>
        <v>1759.6952069869146</v>
      </c>
      <c r="J116" s="11">
        <f t="shared" si="15"/>
        <v>4984.2105477963541</v>
      </c>
      <c r="K116" s="11">
        <f t="shared" si="19"/>
        <v>413161.1851718665</v>
      </c>
      <c r="L116" s="19">
        <f t="shared" si="16"/>
        <v>6153.0555555555438</v>
      </c>
      <c r="M116" s="19">
        <f t="shared" si="17"/>
        <v>1430.8333333333217</v>
      </c>
      <c r="N116" s="19">
        <f t="shared" si="20"/>
        <v>4722.2222222222226</v>
      </c>
      <c r="O116" s="19">
        <f t="shared" si="21"/>
        <v>335277.77777777496</v>
      </c>
      <c r="Q116" s="23">
        <f>SUM($H$8:H116)</f>
        <v>735085.72727137688</v>
      </c>
      <c r="R116" s="23">
        <f>SUM($J$8:J116)</f>
        <v>436838.81482813304</v>
      </c>
      <c r="S116" s="23">
        <f>SUM($I$8:I116)</f>
        <v>298246.9124432432</v>
      </c>
      <c r="T116" s="23">
        <f>SUM($L$8:L116)</f>
        <v>786222.84499999951</v>
      </c>
      <c r="U116" s="23">
        <f>SUM($N$8:N116)</f>
        <v>514722.22222222347</v>
      </c>
      <c r="V116" s="23">
        <f>SUM($M$8:M116)</f>
        <v>272931.45833333273</v>
      </c>
    </row>
    <row r="117" spans="2:22">
      <c r="B117" s="29"/>
      <c r="C117" s="28"/>
      <c r="E117" s="9">
        <f t="shared" si="18"/>
        <v>47362</v>
      </c>
      <c r="F117" s="31">
        <f t="shared" si="11"/>
        <v>5.0500000000000007</v>
      </c>
      <c r="G117" s="32">
        <f t="shared" si="12"/>
        <v>4.2083333333333339E-3</v>
      </c>
      <c r="H117" s="11">
        <f t="shared" si="13"/>
        <v>6743.905754783269</v>
      </c>
      <c r="I117" s="11">
        <f t="shared" si="14"/>
        <v>1738.7199875982717</v>
      </c>
      <c r="J117" s="11">
        <f t="shared" si="15"/>
        <v>5005.1857671849975</v>
      </c>
      <c r="K117" s="11">
        <f t="shared" si="19"/>
        <v>408155.9994046815</v>
      </c>
      <c r="L117" s="19">
        <f t="shared" si="16"/>
        <v>6133.1828703703595</v>
      </c>
      <c r="M117" s="19">
        <f t="shared" si="17"/>
        <v>1410.9606481481364</v>
      </c>
      <c r="N117" s="19">
        <f t="shared" si="20"/>
        <v>4722.2222222222226</v>
      </c>
      <c r="O117" s="19">
        <f t="shared" si="21"/>
        <v>330555.55555555271</v>
      </c>
      <c r="Q117" s="23">
        <f>SUM($H$8:H117)</f>
        <v>741829.63302616018</v>
      </c>
      <c r="R117" s="23">
        <f>SUM($J$8:J117)</f>
        <v>441844.00059531804</v>
      </c>
      <c r="S117" s="23">
        <f>SUM($I$8:I117)</f>
        <v>299985.63243084145</v>
      </c>
      <c r="T117" s="23">
        <f>SUM($L$8:L117)</f>
        <v>792356.02787036984</v>
      </c>
      <c r="U117" s="23">
        <f>SUM($N$8:N117)</f>
        <v>519444.44444444572</v>
      </c>
      <c r="V117" s="23">
        <f>SUM($M$8:M117)</f>
        <v>274342.41898148088</v>
      </c>
    </row>
    <row r="118" spans="2:22">
      <c r="B118" s="29"/>
      <c r="C118" s="28"/>
      <c r="E118" s="9">
        <f t="shared" si="18"/>
        <v>47392</v>
      </c>
      <c r="F118" s="31">
        <f t="shared" si="11"/>
        <v>5.0500000000000007</v>
      </c>
      <c r="G118" s="32">
        <f t="shared" si="12"/>
        <v>4.2083333333333339E-3</v>
      </c>
      <c r="H118" s="11">
        <f t="shared" si="13"/>
        <v>6743.905754783269</v>
      </c>
      <c r="I118" s="11">
        <f t="shared" si="14"/>
        <v>1717.6564974947016</v>
      </c>
      <c r="J118" s="11">
        <f t="shared" si="15"/>
        <v>5026.2492572885676</v>
      </c>
      <c r="K118" s="11">
        <f t="shared" si="19"/>
        <v>403129.75014739292</v>
      </c>
      <c r="L118" s="19">
        <f t="shared" si="16"/>
        <v>6113.3101851851734</v>
      </c>
      <c r="M118" s="19">
        <f t="shared" si="17"/>
        <v>1391.0879629629512</v>
      </c>
      <c r="N118" s="19">
        <f t="shared" si="20"/>
        <v>4722.2222222222226</v>
      </c>
      <c r="O118" s="19">
        <f t="shared" si="21"/>
        <v>325833.33333333046</v>
      </c>
      <c r="Q118" s="23">
        <f>SUM($H$8:H118)</f>
        <v>748573.53878094349</v>
      </c>
      <c r="R118" s="23">
        <f>SUM($J$8:J118)</f>
        <v>446870.24985260662</v>
      </c>
      <c r="S118" s="23">
        <f>SUM($I$8:I118)</f>
        <v>301703.28892833617</v>
      </c>
      <c r="T118" s="23">
        <f>SUM($L$8:L118)</f>
        <v>798469.33805555501</v>
      </c>
      <c r="U118" s="23">
        <f>SUM($N$8:N118)</f>
        <v>524166.66666666797</v>
      </c>
      <c r="V118" s="23">
        <f>SUM($M$8:M118)</f>
        <v>275733.50694444386</v>
      </c>
    </row>
    <row r="119" spans="2:22">
      <c r="B119" s="29"/>
      <c r="C119" s="28"/>
      <c r="E119" s="9">
        <f t="shared" si="18"/>
        <v>47423</v>
      </c>
      <c r="F119" s="31">
        <f t="shared" si="11"/>
        <v>5.0500000000000007</v>
      </c>
      <c r="G119" s="32">
        <f t="shared" si="12"/>
        <v>4.2083333333333339E-3</v>
      </c>
      <c r="H119" s="11">
        <f t="shared" si="13"/>
        <v>6743.905754783269</v>
      </c>
      <c r="I119" s="11">
        <f t="shared" si="14"/>
        <v>1696.504365203612</v>
      </c>
      <c r="J119" s="11">
        <f t="shared" si="15"/>
        <v>5047.401389579657</v>
      </c>
      <c r="K119" s="11">
        <f t="shared" si="19"/>
        <v>398082.34875781328</v>
      </c>
      <c r="L119" s="19">
        <f t="shared" si="16"/>
        <v>6093.4374999999882</v>
      </c>
      <c r="M119" s="19">
        <f t="shared" si="17"/>
        <v>1371.2152777777658</v>
      </c>
      <c r="N119" s="19">
        <f t="shared" si="20"/>
        <v>4722.2222222222226</v>
      </c>
      <c r="O119" s="19">
        <f t="shared" si="21"/>
        <v>321111.11111110821</v>
      </c>
      <c r="Q119" s="23">
        <f>SUM($H$8:H119)</f>
        <v>755317.4445357268</v>
      </c>
      <c r="R119" s="23">
        <f>SUM($J$8:J119)</f>
        <v>451917.65124218626</v>
      </c>
      <c r="S119" s="23">
        <f>SUM($I$8:I119)</f>
        <v>303399.79329353978</v>
      </c>
      <c r="T119" s="23">
        <f>SUM($L$8:L119)</f>
        <v>804562.77555555501</v>
      </c>
      <c r="U119" s="23">
        <f>SUM($N$8:N119)</f>
        <v>528888.88888889016</v>
      </c>
      <c r="V119" s="23">
        <f>SUM($M$8:M119)</f>
        <v>277104.72222222161</v>
      </c>
    </row>
    <row r="120" spans="2:22">
      <c r="B120" s="29"/>
      <c r="C120" s="28"/>
      <c r="E120" s="9">
        <f t="shared" si="18"/>
        <v>47453</v>
      </c>
      <c r="F120" s="31">
        <f t="shared" si="11"/>
        <v>5.0500000000000007</v>
      </c>
      <c r="G120" s="32">
        <f t="shared" si="12"/>
        <v>4.2083333333333339E-3</v>
      </c>
      <c r="H120" s="11">
        <f t="shared" si="13"/>
        <v>6743.905754783269</v>
      </c>
      <c r="I120" s="11">
        <f t="shared" si="14"/>
        <v>1675.2632176891311</v>
      </c>
      <c r="J120" s="11">
        <f t="shared" si="15"/>
        <v>5068.6425370941379</v>
      </c>
      <c r="K120" s="11">
        <f t="shared" si="19"/>
        <v>393013.70622071915</v>
      </c>
      <c r="L120" s="19">
        <f t="shared" si="16"/>
        <v>6073.564814814803</v>
      </c>
      <c r="M120" s="19">
        <f t="shared" si="17"/>
        <v>1351.3425925925806</v>
      </c>
      <c r="N120" s="19">
        <f t="shared" si="20"/>
        <v>4722.2222222222226</v>
      </c>
      <c r="O120" s="19">
        <f t="shared" si="21"/>
        <v>316388.88888888597</v>
      </c>
      <c r="Q120" s="23">
        <f>SUM($H$8:H120)</f>
        <v>762061.3502905101</v>
      </c>
      <c r="R120" s="23">
        <f>SUM($J$8:J120)</f>
        <v>456986.29377928039</v>
      </c>
      <c r="S120" s="23">
        <f>SUM($I$8:I120)</f>
        <v>305075.0565112289</v>
      </c>
      <c r="T120" s="23">
        <f>SUM($L$8:L120)</f>
        <v>810636.34037036984</v>
      </c>
      <c r="U120" s="23">
        <f>SUM($N$8:N120)</f>
        <v>533611.1111111124</v>
      </c>
      <c r="V120" s="23">
        <f>SUM($M$8:M120)</f>
        <v>278456.06481481419</v>
      </c>
    </row>
    <row r="121" spans="2:22">
      <c r="B121" s="29"/>
      <c r="C121" s="28"/>
      <c r="E121" s="9">
        <f t="shared" si="18"/>
        <v>47484</v>
      </c>
      <c r="F121" s="31">
        <f t="shared" si="11"/>
        <v>5.0500000000000007</v>
      </c>
      <c r="G121" s="32">
        <f t="shared" si="12"/>
        <v>4.2083333333333339E-3</v>
      </c>
      <c r="H121" s="11">
        <f t="shared" si="13"/>
        <v>6743.905754783269</v>
      </c>
      <c r="I121" s="11">
        <f t="shared" si="14"/>
        <v>1653.9326803455267</v>
      </c>
      <c r="J121" s="11">
        <f t="shared" si="15"/>
        <v>5089.9730744377421</v>
      </c>
      <c r="K121" s="11">
        <f t="shared" si="19"/>
        <v>387923.73314628139</v>
      </c>
      <c r="L121" s="19">
        <f t="shared" si="16"/>
        <v>6053.6921296296177</v>
      </c>
      <c r="M121" s="19">
        <f t="shared" si="17"/>
        <v>1331.4699074073953</v>
      </c>
      <c r="N121" s="19">
        <f t="shared" si="20"/>
        <v>4722.2222222222226</v>
      </c>
      <c r="O121" s="19">
        <f t="shared" si="21"/>
        <v>311666.66666666372</v>
      </c>
      <c r="Q121" s="23">
        <f>SUM($H$8:H121)</f>
        <v>768805.25604529341</v>
      </c>
      <c r="R121" s="23">
        <f>SUM($J$8:J121)</f>
        <v>462076.26685371815</v>
      </c>
      <c r="S121" s="23">
        <f>SUM($I$8:I121)</f>
        <v>306728.98919157445</v>
      </c>
      <c r="T121" s="23">
        <f>SUM($L$8:L121)</f>
        <v>816690.03249999951</v>
      </c>
      <c r="U121" s="23">
        <f>SUM($N$8:N121)</f>
        <v>538333.33333333465</v>
      </c>
      <c r="V121" s="23">
        <f>SUM($M$8:M121)</f>
        <v>279787.53472222161</v>
      </c>
    </row>
    <row r="122" spans="2:22">
      <c r="B122" s="29"/>
      <c r="C122" s="28"/>
      <c r="E122" s="9">
        <f t="shared" si="18"/>
        <v>47515</v>
      </c>
      <c r="F122" s="31">
        <f t="shared" si="11"/>
        <v>5.0500000000000007</v>
      </c>
      <c r="G122" s="32">
        <f t="shared" si="12"/>
        <v>4.2083333333333339E-3</v>
      </c>
      <c r="H122" s="11">
        <f t="shared" si="13"/>
        <v>6743.905754783269</v>
      </c>
      <c r="I122" s="11">
        <f t="shared" si="14"/>
        <v>1632.5123769906011</v>
      </c>
      <c r="J122" s="11">
        <f t="shared" si="15"/>
        <v>5111.3933777926677</v>
      </c>
      <c r="K122" s="11">
        <f t="shared" si="19"/>
        <v>382812.33976848872</v>
      </c>
      <c r="L122" s="19">
        <f t="shared" si="16"/>
        <v>6033.8194444444325</v>
      </c>
      <c r="M122" s="19">
        <f t="shared" si="17"/>
        <v>1311.5972222222099</v>
      </c>
      <c r="N122" s="19">
        <f t="shared" si="20"/>
        <v>4722.2222222222226</v>
      </c>
      <c r="O122" s="19">
        <f t="shared" si="21"/>
        <v>306944.44444444147</v>
      </c>
      <c r="Q122" s="23">
        <f>SUM($H$8:H122)</f>
        <v>775549.16180007672</v>
      </c>
      <c r="R122" s="23">
        <f>SUM($J$8:J122)</f>
        <v>467187.66023151082</v>
      </c>
      <c r="S122" s="23">
        <f>SUM($I$8:I122)</f>
        <v>308361.50156856503</v>
      </c>
      <c r="T122" s="23">
        <f>SUM($L$8:L122)</f>
        <v>822723.85194444389</v>
      </c>
      <c r="U122" s="23">
        <f>SUM($N$8:N122)</f>
        <v>543055.5555555569</v>
      </c>
      <c r="V122" s="23">
        <f>SUM($M$8:M122)</f>
        <v>281099.1319444438</v>
      </c>
    </row>
    <row r="123" spans="2:22">
      <c r="B123" s="29"/>
      <c r="C123" s="28"/>
      <c r="E123" s="9">
        <f t="shared" si="18"/>
        <v>47543</v>
      </c>
      <c r="F123" s="31">
        <f t="shared" si="11"/>
        <v>5.0500000000000007</v>
      </c>
      <c r="G123" s="32">
        <f t="shared" si="12"/>
        <v>4.2083333333333339E-3</v>
      </c>
      <c r="H123" s="11">
        <f t="shared" si="13"/>
        <v>6743.905754783269</v>
      </c>
      <c r="I123" s="11">
        <f t="shared" si="14"/>
        <v>1611.0019298590569</v>
      </c>
      <c r="J123" s="11">
        <f t="shared" si="15"/>
        <v>5132.9038249242121</v>
      </c>
      <c r="K123" s="11">
        <f t="shared" si="19"/>
        <v>377679.43594356452</v>
      </c>
      <c r="L123" s="19">
        <f t="shared" si="16"/>
        <v>6013.9467592592473</v>
      </c>
      <c r="M123" s="19">
        <f t="shared" si="17"/>
        <v>1291.7245370370247</v>
      </c>
      <c r="N123" s="19">
        <f t="shared" si="20"/>
        <v>4722.2222222222226</v>
      </c>
      <c r="O123" s="19">
        <f t="shared" si="21"/>
        <v>302222.22222221922</v>
      </c>
      <c r="Q123" s="23">
        <f>SUM($H$8:H123)</f>
        <v>782293.06755486003</v>
      </c>
      <c r="R123" s="23">
        <f>SUM($J$8:J123)</f>
        <v>472320.56405643502</v>
      </c>
      <c r="S123" s="23">
        <f>SUM($I$8:I123)</f>
        <v>309972.50349842408</v>
      </c>
      <c r="T123" s="23">
        <f>SUM($L$8:L123)</f>
        <v>828737.7987037031</v>
      </c>
      <c r="U123" s="23">
        <f>SUM($N$8:N123)</f>
        <v>547777.77777777915</v>
      </c>
      <c r="V123" s="23">
        <f>SUM($M$8:M123)</f>
        <v>282390.85648148082</v>
      </c>
    </row>
    <row r="124" spans="2:22">
      <c r="B124" s="29"/>
      <c r="C124" s="28"/>
      <c r="E124" s="9">
        <f t="shared" si="18"/>
        <v>47574</v>
      </c>
      <c r="F124" s="31">
        <f t="shared" si="11"/>
        <v>5.0500000000000007</v>
      </c>
      <c r="G124" s="32">
        <f t="shared" si="12"/>
        <v>4.2083333333333339E-3</v>
      </c>
      <c r="H124" s="11">
        <f t="shared" si="13"/>
        <v>6743.905754783269</v>
      </c>
      <c r="I124" s="11">
        <f t="shared" si="14"/>
        <v>1589.4009595958341</v>
      </c>
      <c r="J124" s="11">
        <f t="shared" si="15"/>
        <v>5154.5047951874349</v>
      </c>
      <c r="K124" s="11">
        <f t="shared" si="19"/>
        <v>372524.93114837707</v>
      </c>
      <c r="L124" s="19">
        <f t="shared" si="16"/>
        <v>5994.0740740740621</v>
      </c>
      <c r="M124" s="19">
        <f t="shared" si="17"/>
        <v>1271.8518518518395</v>
      </c>
      <c r="N124" s="19">
        <f t="shared" si="20"/>
        <v>4722.2222222222226</v>
      </c>
      <c r="O124" s="19">
        <f t="shared" si="21"/>
        <v>297499.99999999697</v>
      </c>
      <c r="Q124" s="23">
        <f>SUM($H$8:H124)</f>
        <v>789036.97330964333</v>
      </c>
      <c r="R124" s="23">
        <f>SUM($J$8:J124)</f>
        <v>477475.06885162246</v>
      </c>
      <c r="S124" s="23">
        <f>SUM($I$8:I124)</f>
        <v>311561.90445801988</v>
      </c>
      <c r="T124" s="23">
        <f>SUM($L$8:L124)</f>
        <v>834731.87277777714</v>
      </c>
      <c r="U124" s="23">
        <f>SUM($N$8:N124)</f>
        <v>552500.0000000014</v>
      </c>
      <c r="V124" s="23">
        <f>SUM($M$8:M124)</f>
        <v>283662.70833333267</v>
      </c>
    </row>
    <row r="125" spans="2:22">
      <c r="B125" s="29"/>
      <c r="C125" s="28"/>
      <c r="E125" s="9">
        <f t="shared" si="18"/>
        <v>47604</v>
      </c>
      <c r="F125" s="31">
        <f t="shared" si="11"/>
        <v>5.0500000000000007</v>
      </c>
      <c r="G125" s="32">
        <f t="shared" si="12"/>
        <v>4.2083333333333339E-3</v>
      </c>
      <c r="H125" s="11">
        <f t="shared" si="13"/>
        <v>6743.905754783269</v>
      </c>
      <c r="I125" s="11">
        <f t="shared" si="14"/>
        <v>1567.7090852494205</v>
      </c>
      <c r="J125" s="11">
        <f t="shared" si="15"/>
        <v>5176.1966695338488</v>
      </c>
      <c r="K125" s="11">
        <f t="shared" si="19"/>
        <v>367348.73447884322</v>
      </c>
      <c r="L125" s="19">
        <f t="shared" si="16"/>
        <v>5974.2013888888769</v>
      </c>
      <c r="M125" s="19">
        <f t="shared" si="17"/>
        <v>1251.979166666654</v>
      </c>
      <c r="N125" s="19">
        <f t="shared" si="20"/>
        <v>4722.2222222222226</v>
      </c>
      <c r="O125" s="19">
        <f t="shared" si="21"/>
        <v>292777.77777777473</v>
      </c>
      <c r="Q125" s="23">
        <f>SUM($H$8:H125)</f>
        <v>795780.87906442664</v>
      </c>
      <c r="R125" s="23">
        <f>SUM($J$8:J125)</f>
        <v>482651.26552115631</v>
      </c>
      <c r="S125" s="23">
        <f>SUM($I$8:I125)</f>
        <v>313129.61354326928</v>
      </c>
      <c r="T125" s="23">
        <f>SUM($L$8:L125)</f>
        <v>840706.07416666602</v>
      </c>
      <c r="U125" s="23">
        <f>SUM($N$8:N125)</f>
        <v>557222.22222222365</v>
      </c>
      <c r="V125" s="23">
        <f>SUM($M$8:M125)</f>
        <v>284914.6874999993</v>
      </c>
    </row>
    <row r="126" spans="2:22">
      <c r="B126" s="29"/>
      <c r="C126" s="28"/>
      <c r="E126" s="9">
        <f t="shared" si="18"/>
        <v>47635</v>
      </c>
      <c r="F126" s="31">
        <f t="shared" si="11"/>
        <v>5.0500000000000007</v>
      </c>
      <c r="G126" s="32">
        <f t="shared" si="12"/>
        <v>4.2083333333333339E-3</v>
      </c>
      <c r="H126" s="11">
        <f t="shared" si="13"/>
        <v>6743.905754783269</v>
      </c>
      <c r="I126" s="11">
        <f t="shared" si="14"/>
        <v>1545.9259242651322</v>
      </c>
      <c r="J126" s="11">
        <f t="shared" si="15"/>
        <v>5197.9798305181366</v>
      </c>
      <c r="K126" s="11">
        <f t="shared" si="19"/>
        <v>362150.75464832509</v>
      </c>
      <c r="L126" s="19">
        <f t="shared" si="16"/>
        <v>5954.3287037036916</v>
      </c>
      <c r="M126" s="19">
        <f t="shared" si="17"/>
        <v>1232.1064814814688</v>
      </c>
      <c r="N126" s="19">
        <f t="shared" si="20"/>
        <v>4722.2222222222226</v>
      </c>
      <c r="O126" s="19">
        <f t="shared" si="21"/>
        <v>288055.55555555248</v>
      </c>
      <c r="Q126" s="23">
        <f>SUM($H$8:H126)</f>
        <v>802524.78481920995</v>
      </c>
      <c r="R126" s="23">
        <f>SUM($J$8:J126)</f>
        <v>487849.24535167444</v>
      </c>
      <c r="S126" s="23">
        <f>SUM($I$8:I126)</f>
        <v>314675.5394675344</v>
      </c>
      <c r="T126" s="23">
        <f>SUM($L$8:L126)</f>
        <v>846660.40287036973</v>
      </c>
      <c r="U126" s="23">
        <f>SUM($N$8:N126)</f>
        <v>561944.44444444589</v>
      </c>
      <c r="V126" s="23">
        <f>SUM($M$8:M126)</f>
        <v>286146.79398148076</v>
      </c>
    </row>
    <row r="127" spans="2:22">
      <c r="B127" s="29"/>
      <c r="C127" s="28"/>
      <c r="E127" s="9">
        <f t="shared" si="18"/>
        <v>47665</v>
      </c>
      <c r="F127" s="31">
        <f t="shared" si="11"/>
        <v>5.0500000000000007</v>
      </c>
      <c r="G127" s="32">
        <f t="shared" si="12"/>
        <v>4.2083333333333339E-3</v>
      </c>
      <c r="H127" s="11">
        <f t="shared" si="13"/>
        <v>6743.905754783269</v>
      </c>
      <c r="I127" s="11">
        <f t="shared" si="14"/>
        <v>1524.0510924783682</v>
      </c>
      <c r="J127" s="11">
        <f t="shared" si="15"/>
        <v>5219.8546623049006</v>
      </c>
      <c r="K127" s="11">
        <f t="shared" si="19"/>
        <v>356930.89998602017</v>
      </c>
      <c r="L127" s="19">
        <f t="shared" si="16"/>
        <v>5934.4560185185064</v>
      </c>
      <c r="M127" s="19">
        <f t="shared" si="17"/>
        <v>1212.2337962962836</v>
      </c>
      <c r="N127" s="19">
        <f t="shared" si="20"/>
        <v>4722.2222222222226</v>
      </c>
      <c r="O127" s="19">
        <f t="shared" si="21"/>
        <v>283333.33333333023</v>
      </c>
      <c r="Q127" s="23">
        <f>SUM($H$8:H127)</f>
        <v>809268.69057399326</v>
      </c>
      <c r="R127" s="23">
        <f>SUM($J$8:J127)</f>
        <v>493069.10001397936</v>
      </c>
      <c r="S127" s="23">
        <f>SUM($I$8:I127)</f>
        <v>316199.59056001279</v>
      </c>
      <c r="T127" s="23">
        <f>SUM($L$8:L127)</f>
        <v>852594.85888888827</v>
      </c>
      <c r="U127" s="23">
        <f>SUM($N$8:N127)</f>
        <v>566666.66666666814</v>
      </c>
      <c r="V127" s="23">
        <f>SUM($M$8:M127)</f>
        <v>287359.02777777705</v>
      </c>
    </row>
    <row r="128" spans="2:22">
      <c r="B128" s="29"/>
      <c r="C128" s="28"/>
      <c r="E128" s="9">
        <f t="shared" si="18"/>
        <v>47696</v>
      </c>
      <c r="F128" s="31">
        <f t="shared" si="11"/>
        <v>5.0500000000000007</v>
      </c>
      <c r="G128" s="32">
        <f t="shared" si="12"/>
        <v>4.2083333333333339E-3</v>
      </c>
      <c r="H128" s="11">
        <f t="shared" si="13"/>
        <v>6743.905754783269</v>
      </c>
      <c r="I128" s="11">
        <f t="shared" si="14"/>
        <v>1502.0842041078351</v>
      </c>
      <c r="J128" s="11">
        <f t="shared" si="15"/>
        <v>5241.8215506754341</v>
      </c>
      <c r="K128" s="11">
        <f t="shared" si="19"/>
        <v>351689.07843534474</v>
      </c>
      <c r="L128" s="19">
        <f t="shared" si="16"/>
        <v>5914.5833333333212</v>
      </c>
      <c r="M128" s="19">
        <f t="shared" si="17"/>
        <v>1192.3611111110981</v>
      </c>
      <c r="N128" s="19">
        <f t="shared" si="20"/>
        <v>4722.2222222222226</v>
      </c>
      <c r="O128" s="19">
        <f t="shared" si="21"/>
        <v>278611.11111110798</v>
      </c>
      <c r="Q128" s="23">
        <f>SUM($H$8:H128)</f>
        <v>816012.59632877656</v>
      </c>
      <c r="R128" s="23">
        <f>SUM($J$8:J128)</f>
        <v>498310.9215646548</v>
      </c>
      <c r="S128" s="23">
        <f>SUM($I$8:I128)</f>
        <v>317701.6747641206</v>
      </c>
      <c r="T128" s="23">
        <f>SUM($L$8:L128)</f>
        <v>858509.44222222164</v>
      </c>
      <c r="U128" s="23">
        <f>SUM($N$8:N128)</f>
        <v>571388.88888889039</v>
      </c>
      <c r="V128" s="23">
        <f>SUM($M$8:M128)</f>
        <v>288551.38888888818</v>
      </c>
    </row>
    <row r="129" spans="2:22">
      <c r="B129" s="29"/>
      <c r="C129" s="28"/>
      <c r="E129" s="9">
        <f t="shared" si="18"/>
        <v>47727</v>
      </c>
      <c r="F129" s="31">
        <f t="shared" si="11"/>
        <v>5.0500000000000007</v>
      </c>
      <c r="G129" s="32">
        <f t="shared" si="12"/>
        <v>4.2083333333333339E-3</v>
      </c>
      <c r="H129" s="11">
        <f t="shared" si="13"/>
        <v>6743.905754783269</v>
      </c>
      <c r="I129" s="11">
        <f t="shared" si="14"/>
        <v>1480.0248717487427</v>
      </c>
      <c r="J129" s="11">
        <f t="shared" si="15"/>
        <v>5263.8808830345261</v>
      </c>
      <c r="K129" s="11">
        <f t="shared" si="19"/>
        <v>346425.19755231019</v>
      </c>
      <c r="L129" s="19">
        <f t="shared" si="16"/>
        <v>5894.7106481481351</v>
      </c>
      <c r="M129" s="19">
        <f t="shared" si="17"/>
        <v>1172.4884259259129</v>
      </c>
      <c r="N129" s="19">
        <f t="shared" si="20"/>
        <v>4722.2222222222226</v>
      </c>
      <c r="O129" s="19">
        <f t="shared" si="21"/>
        <v>273888.88888888573</v>
      </c>
      <c r="Q129" s="23">
        <f>SUM($H$8:H129)</f>
        <v>822756.50208355987</v>
      </c>
      <c r="R129" s="23">
        <f>SUM($J$8:J129)</f>
        <v>503574.80244768935</v>
      </c>
      <c r="S129" s="23">
        <f>SUM($I$8:I129)</f>
        <v>319181.69963586936</v>
      </c>
      <c r="T129" s="23">
        <f>SUM($L$8:L129)</f>
        <v>864404.15287036973</v>
      </c>
      <c r="U129" s="23">
        <f>SUM($N$8:N129)</f>
        <v>576111.11111111264</v>
      </c>
      <c r="V129" s="23">
        <f>SUM($M$8:M129)</f>
        <v>289723.87731481408</v>
      </c>
    </row>
    <row r="130" spans="2:22">
      <c r="B130" s="29"/>
      <c r="C130" s="28"/>
      <c r="E130" s="9">
        <f t="shared" si="18"/>
        <v>47757</v>
      </c>
      <c r="F130" s="31">
        <f t="shared" si="11"/>
        <v>5.0500000000000007</v>
      </c>
      <c r="G130" s="32">
        <f t="shared" si="12"/>
        <v>4.2083333333333339E-3</v>
      </c>
      <c r="H130" s="11">
        <f t="shared" si="13"/>
        <v>6743.905754783269</v>
      </c>
      <c r="I130" s="11">
        <f t="shared" si="14"/>
        <v>1457.8727063659721</v>
      </c>
      <c r="J130" s="11">
        <f t="shared" si="15"/>
        <v>5286.0330484172973</v>
      </c>
      <c r="K130" s="11">
        <f t="shared" si="19"/>
        <v>341139.16450389288</v>
      </c>
      <c r="L130" s="19">
        <f t="shared" si="16"/>
        <v>5874.8379629629508</v>
      </c>
      <c r="M130" s="19">
        <f t="shared" si="17"/>
        <v>1152.6157407407277</v>
      </c>
      <c r="N130" s="19">
        <f t="shared" si="20"/>
        <v>4722.2222222222226</v>
      </c>
      <c r="O130" s="19">
        <f t="shared" si="21"/>
        <v>269166.66666666348</v>
      </c>
      <c r="Q130" s="23">
        <f>SUM($H$8:H130)</f>
        <v>829500.40783834318</v>
      </c>
      <c r="R130" s="23">
        <f>SUM($J$8:J130)</f>
        <v>508860.83549610665</v>
      </c>
      <c r="S130" s="23">
        <f>SUM($I$8:I130)</f>
        <v>320639.5723422353</v>
      </c>
      <c r="T130" s="23">
        <f>SUM($L$8:L130)</f>
        <v>870278.99083333265</v>
      </c>
      <c r="U130" s="23">
        <f>SUM($N$8:N130)</f>
        <v>580833.33333333489</v>
      </c>
      <c r="V130" s="23">
        <f>SUM($M$8:M130)</f>
        <v>290876.49305555481</v>
      </c>
    </row>
    <row r="131" spans="2:22">
      <c r="B131" s="29"/>
      <c r="C131" s="28"/>
      <c r="E131" s="9">
        <f t="shared" si="18"/>
        <v>47788</v>
      </c>
      <c r="F131" s="31">
        <f t="shared" si="11"/>
        <v>5.0500000000000007</v>
      </c>
      <c r="G131" s="32">
        <f t="shared" si="12"/>
        <v>4.2083333333333339E-3</v>
      </c>
      <c r="H131" s="11">
        <f t="shared" si="13"/>
        <v>6743.905754783269</v>
      </c>
      <c r="I131" s="11">
        <f t="shared" si="14"/>
        <v>1435.6273172872161</v>
      </c>
      <c r="J131" s="11">
        <f t="shared" si="15"/>
        <v>5308.2784374960529</v>
      </c>
      <c r="K131" s="11">
        <f t="shared" si="19"/>
        <v>335830.88606639684</v>
      </c>
      <c r="L131" s="19">
        <f t="shared" si="16"/>
        <v>5854.9652777777646</v>
      </c>
      <c r="M131" s="19">
        <f t="shared" si="17"/>
        <v>1132.7430555555422</v>
      </c>
      <c r="N131" s="19">
        <f t="shared" si="20"/>
        <v>4722.2222222222226</v>
      </c>
      <c r="O131" s="19">
        <f t="shared" si="21"/>
        <v>264444.44444444124</v>
      </c>
      <c r="Q131" s="23">
        <f>SUM($H$8:H131)</f>
        <v>836244.31359312648</v>
      </c>
      <c r="R131" s="23">
        <f>SUM($J$8:J131)</f>
        <v>514169.1139336027</v>
      </c>
      <c r="S131" s="23">
        <f>SUM($I$8:I131)</f>
        <v>322075.19965952251</v>
      </c>
      <c r="T131" s="23">
        <f>SUM($L$8:L131)</f>
        <v>876133.9561111104</v>
      </c>
      <c r="U131" s="23">
        <f>SUM($N$8:N131)</f>
        <v>585555.55555555713</v>
      </c>
      <c r="V131" s="23">
        <f>SUM($M$8:M131)</f>
        <v>292009.23611111037</v>
      </c>
    </row>
    <row r="132" spans="2:22">
      <c r="B132" s="29"/>
      <c r="C132" s="28"/>
      <c r="E132" s="9">
        <f t="shared" si="18"/>
        <v>47818</v>
      </c>
      <c r="F132" s="31">
        <f t="shared" si="11"/>
        <v>5.0500000000000007</v>
      </c>
      <c r="G132" s="32">
        <f t="shared" si="12"/>
        <v>4.2083333333333339E-3</v>
      </c>
      <c r="H132" s="11">
        <f t="shared" si="13"/>
        <v>6743.905754783269</v>
      </c>
      <c r="I132" s="11">
        <f t="shared" si="14"/>
        <v>1413.288312196087</v>
      </c>
      <c r="J132" s="11">
        <f t="shared" si="15"/>
        <v>5330.6174425871823</v>
      </c>
      <c r="K132" s="11">
        <f t="shared" si="19"/>
        <v>330500.26862380968</v>
      </c>
      <c r="L132" s="19">
        <f t="shared" si="16"/>
        <v>5835.0925925925794</v>
      </c>
      <c r="M132" s="19">
        <f t="shared" si="17"/>
        <v>1112.870370370357</v>
      </c>
      <c r="N132" s="19">
        <f t="shared" si="20"/>
        <v>4722.2222222222226</v>
      </c>
      <c r="O132" s="19">
        <f t="shared" si="21"/>
        <v>259722.22222221902</v>
      </c>
      <c r="Q132" s="23">
        <f>SUM($H$8:H132)</f>
        <v>842988.21934790979</v>
      </c>
      <c r="R132" s="23">
        <f>SUM($J$8:J132)</f>
        <v>519499.73137618985</v>
      </c>
      <c r="S132" s="23">
        <f>SUM($I$8:I132)</f>
        <v>323488.4879717186</v>
      </c>
      <c r="T132" s="23">
        <f>SUM($L$8:L132)</f>
        <v>881969.04870370298</v>
      </c>
      <c r="U132" s="23">
        <f>SUM($N$8:N132)</f>
        <v>590277.77777777938</v>
      </c>
      <c r="V132" s="23">
        <f>SUM($M$8:M132)</f>
        <v>293122.1064814807</v>
      </c>
    </row>
    <row r="133" spans="2:22">
      <c r="B133" s="29"/>
      <c r="C133" s="28"/>
      <c r="E133" s="9">
        <f t="shared" si="18"/>
        <v>47849</v>
      </c>
      <c r="F133" s="31">
        <f t="shared" si="11"/>
        <v>5.0500000000000007</v>
      </c>
      <c r="G133" s="32">
        <f t="shared" si="12"/>
        <v>4.2083333333333339E-3</v>
      </c>
      <c r="H133" s="11">
        <f t="shared" si="13"/>
        <v>6743.905754783269</v>
      </c>
      <c r="I133" s="11">
        <f t="shared" si="14"/>
        <v>1390.8552971251993</v>
      </c>
      <c r="J133" s="11">
        <f t="shared" si="15"/>
        <v>5353.0504576580697</v>
      </c>
      <c r="K133" s="11">
        <f t="shared" si="19"/>
        <v>325147.21816615161</v>
      </c>
      <c r="L133" s="19">
        <f t="shared" si="16"/>
        <v>5815.2199074073942</v>
      </c>
      <c r="M133" s="19">
        <f t="shared" si="17"/>
        <v>1092.9976851851718</v>
      </c>
      <c r="N133" s="19">
        <f t="shared" si="20"/>
        <v>4722.2222222222226</v>
      </c>
      <c r="O133" s="19">
        <f t="shared" si="21"/>
        <v>254999.9999999968</v>
      </c>
      <c r="Q133" s="23">
        <f>SUM($H$8:H133)</f>
        <v>849732.1251026931</v>
      </c>
      <c r="R133" s="23">
        <f>SUM($J$8:J133)</f>
        <v>524852.78183384787</v>
      </c>
      <c r="S133" s="23">
        <f>SUM($I$8:I133)</f>
        <v>324879.34326884378</v>
      </c>
      <c r="T133" s="23">
        <f>SUM($L$8:L133)</f>
        <v>887784.2686111104</v>
      </c>
      <c r="U133" s="23">
        <f>SUM($N$8:N133)</f>
        <v>595000.00000000163</v>
      </c>
      <c r="V133" s="23">
        <f>SUM($M$8:M133)</f>
        <v>294215.10416666587</v>
      </c>
    </row>
    <row r="134" spans="2:22">
      <c r="B134" s="29"/>
      <c r="C134" s="28"/>
      <c r="E134" s="9">
        <f t="shared" si="18"/>
        <v>47880</v>
      </c>
      <c r="F134" s="31">
        <f t="shared" si="11"/>
        <v>5.0500000000000007</v>
      </c>
      <c r="G134" s="32">
        <f t="shared" si="12"/>
        <v>4.2083333333333339E-3</v>
      </c>
      <c r="H134" s="11">
        <f t="shared" si="13"/>
        <v>6743.905754783269</v>
      </c>
      <c r="I134" s="11">
        <f t="shared" si="14"/>
        <v>1368.3278764492215</v>
      </c>
      <c r="J134" s="11">
        <f t="shared" si="15"/>
        <v>5375.5778783340475</v>
      </c>
      <c r="K134" s="11">
        <f t="shared" si="19"/>
        <v>319771.64028781757</v>
      </c>
      <c r="L134" s="19">
        <f t="shared" si="16"/>
        <v>5795.347222222209</v>
      </c>
      <c r="M134" s="19">
        <f t="shared" si="17"/>
        <v>1073.1249999999866</v>
      </c>
      <c r="N134" s="19">
        <f t="shared" si="20"/>
        <v>4722.2222222222226</v>
      </c>
      <c r="O134" s="19">
        <f t="shared" si="21"/>
        <v>250277.77777777458</v>
      </c>
      <c r="Q134" s="23">
        <f>SUM($H$8:H134)</f>
        <v>856476.03085747641</v>
      </c>
      <c r="R134" s="23">
        <f>SUM($J$8:J134)</f>
        <v>530228.35971218196</v>
      </c>
      <c r="S134" s="23">
        <f>SUM($I$8:I134)</f>
        <v>326247.67114529299</v>
      </c>
      <c r="T134" s="23">
        <f>SUM($L$8:L134)</f>
        <v>893579.61583333265</v>
      </c>
      <c r="U134" s="23">
        <f>SUM($N$8:N134)</f>
        <v>599722.22222222388</v>
      </c>
      <c r="V134" s="23">
        <f>SUM($M$8:M134)</f>
        <v>295288.22916666587</v>
      </c>
    </row>
    <row r="135" spans="2:22">
      <c r="B135" s="29"/>
      <c r="C135" s="28"/>
      <c r="E135" s="9">
        <f t="shared" si="18"/>
        <v>47908</v>
      </c>
      <c r="F135" s="31">
        <f t="shared" si="11"/>
        <v>5.0500000000000007</v>
      </c>
      <c r="G135" s="32">
        <f t="shared" si="12"/>
        <v>4.2083333333333339E-3</v>
      </c>
      <c r="H135" s="11">
        <f t="shared" si="13"/>
        <v>6743.905754783269</v>
      </c>
      <c r="I135" s="11">
        <f t="shared" si="14"/>
        <v>1345.7056528778992</v>
      </c>
      <c r="J135" s="11">
        <f t="shared" si="15"/>
        <v>5398.2001019053696</v>
      </c>
      <c r="K135" s="11">
        <f t="shared" si="19"/>
        <v>314373.44018591219</v>
      </c>
      <c r="L135" s="19">
        <f t="shared" si="16"/>
        <v>5775.4745370370238</v>
      </c>
      <c r="M135" s="19">
        <f t="shared" si="17"/>
        <v>1053.2523148148016</v>
      </c>
      <c r="N135" s="19">
        <f t="shared" si="20"/>
        <v>4722.2222222222226</v>
      </c>
      <c r="O135" s="19">
        <f t="shared" si="21"/>
        <v>245555.55555555236</v>
      </c>
      <c r="Q135" s="23">
        <f>SUM($H$8:H135)</f>
        <v>863219.93661225971</v>
      </c>
      <c r="R135" s="23">
        <f>SUM($J$8:J135)</f>
        <v>535626.55981408735</v>
      </c>
      <c r="S135" s="23">
        <f>SUM($I$8:I135)</f>
        <v>327593.37679817091</v>
      </c>
      <c r="T135" s="23">
        <f>SUM($L$8:L135)</f>
        <v>899355.09037036973</v>
      </c>
      <c r="U135" s="23">
        <f>SUM($N$8:N135)</f>
        <v>604444.44444444613</v>
      </c>
      <c r="V135" s="23">
        <f>SUM($M$8:M135)</f>
        <v>296341.48148148065</v>
      </c>
    </row>
    <row r="136" spans="2:22">
      <c r="B136" s="29"/>
      <c r="C136" s="28"/>
      <c r="E136" s="9">
        <f t="shared" si="18"/>
        <v>47939</v>
      </c>
      <c r="F136" s="31">
        <f t="shared" ref="F136:F199" si="22">VLOOKUP(E136,$B$8:$C$376,2)+$F$4</f>
        <v>5.0500000000000007</v>
      </c>
      <c r="G136" s="32">
        <f t="shared" si="12"/>
        <v>4.2083333333333339E-3</v>
      </c>
      <c r="H136" s="11">
        <f t="shared" si="13"/>
        <v>6743.905754783269</v>
      </c>
      <c r="I136" s="11">
        <f t="shared" si="14"/>
        <v>1322.9882274490474</v>
      </c>
      <c r="J136" s="11">
        <f t="shared" si="15"/>
        <v>5420.9175273342216</v>
      </c>
      <c r="K136" s="11">
        <f t="shared" si="19"/>
        <v>308952.52265857795</v>
      </c>
      <c r="L136" s="19">
        <f t="shared" si="16"/>
        <v>5755.6018518518395</v>
      </c>
      <c r="M136" s="19">
        <f t="shared" si="17"/>
        <v>1033.3796296296164</v>
      </c>
      <c r="N136" s="19">
        <f t="shared" si="20"/>
        <v>4722.2222222222226</v>
      </c>
      <c r="O136" s="19">
        <f t="shared" si="21"/>
        <v>240833.33333333014</v>
      </c>
      <c r="Q136" s="23">
        <f>SUM($H$8:H136)</f>
        <v>869963.84236704302</v>
      </c>
      <c r="R136" s="23">
        <f>SUM($J$8:J136)</f>
        <v>541047.47734142153</v>
      </c>
      <c r="S136" s="23">
        <f>SUM($I$8:I136)</f>
        <v>328916.36502561998</v>
      </c>
      <c r="T136" s="23">
        <f>SUM($L$8:L136)</f>
        <v>905110.69222222152</v>
      </c>
      <c r="U136" s="23">
        <f>SUM($N$8:N136)</f>
        <v>609166.66666666837</v>
      </c>
      <c r="V136" s="23">
        <f>SUM($M$8:M136)</f>
        <v>297374.86111111025</v>
      </c>
    </row>
    <row r="137" spans="2:22">
      <c r="B137" s="29"/>
      <c r="C137" s="28"/>
      <c r="E137" s="9">
        <f t="shared" si="18"/>
        <v>47969</v>
      </c>
      <c r="F137" s="31">
        <f t="shared" si="22"/>
        <v>5.0500000000000007</v>
      </c>
      <c r="G137" s="32">
        <f t="shared" ref="G137:G200" si="23">F137/12/100</f>
        <v>4.2083333333333339E-3</v>
      </c>
      <c r="H137" s="11">
        <f t="shared" ref="H137:H200" si="24">IF(K136=0,0,$H$8)</f>
        <v>6743.905754783269</v>
      </c>
      <c r="I137" s="11">
        <f t="shared" ref="I137:I200" si="25">K136*G137</f>
        <v>1300.1751995215157</v>
      </c>
      <c r="J137" s="11">
        <f t="shared" ref="J137:J200" si="26">H137-I137</f>
        <v>5443.7305552617536</v>
      </c>
      <c r="K137" s="11">
        <f t="shared" si="19"/>
        <v>303508.79210331617</v>
      </c>
      <c r="L137" s="19">
        <f t="shared" ref="L137:L200" si="27">IF(O136=0,0,$H$4/$J$4+O136*G137)</f>
        <v>5735.7291666666533</v>
      </c>
      <c r="M137" s="19">
        <f t="shared" ref="M137:M200" si="28">O136*G137</f>
        <v>1013.5069444444312</v>
      </c>
      <c r="N137" s="19">
        <f t="shared" si="20"/>
        <v>4722.2222222222226</v>
      </c>
      <c r="O137" s="19">
        <f t="shared" si="21"/>
        <v>236111.11111110792</v>
      </c>
      <c r="Q137" s="23">
        <f>SUM($H$8:H137)</f>
        <v>876707.74812182633</v>
      </c>
      <c r="R137" s="23">
        <f>SUM($J$8:J137)</f>
        <v>546491.20789668325</v>
      </c>
      <c r="S137" s="23">
        <f>SUM($I$8:I137)</f>
        <v>330216.54022514151</v>
      </c>
      <c r="T137" s="23">
        <f>SUM($L$8:L137)</f>
        <v>910846.42138888815</v>
      </c>
      <c r="U137" s="23">
        <f>SUM($N$8:N137)</f>
        <v>613888.88888889062</v>
      </c>
      <c r="V137" s="23">
        <f>SUM($M$8:M137)</f>
        <v>298388.36805555469</v>
      </c>
    </row>
    <row r="138" spans="2:22">
      <c r="B138" s="29"/>
      <c r="C138" s="28"/>
      <c r="E138" s="9">
        <f t="shared" ref="E138:E201" si="29">EDATE(E137,1)</f>
        <v>48000</v>
      </c>
      <c r="F138" s="31">
        <f t="shared" si="22"/>
        <v>5.0500000000000007</v>
      </c>
      <c r="G138" s="32">
        <f t="shared" si="23"/>
        <v>4.2083333333333339E-3</v>
      </c>
      <c r="H138" s="11">
        <f t="shared" si="24"/>
        <v>6743.905754783269</v>
      </c>
      <c r="I138" s="11">
        <f t="shared" si="25"/>
        <v>1277.2661667681223</v>
      </c>
      <c r="J138" s="11">
        <f t="shared" si="26"/>
        <v>5466.6395880151467</v>
      </c>
      <c r="K138" s="11">
        <f t="shared" ref="K138:K201" si="30">IF( K137-J138&lt;1,0,K137-J138)</f>
        <v>298042.15251530102</v>
      </c>
      <c r="L138" s="19">
        <f t="shared" si="27"/>
        <v>5715.856481481469</v>
      </c>
      <c r="M138" s="19">
        <f t="shared" si="28"/>
        <v>993.63425925924594</v>
      </c>
      <c r="N138" s="19">
        <f t="shared" ref="N138:N201" si="31">IF(O137=0,0,$H$4/$J$4)</f>
        <v>4722.2222222222226</v>
      </c>
      <c r="O138" s="19">
        <f t="shared" ref="O138:O201" si="32">IF(O137-N138&lt;1,0,O137-N138)</f>
        <v>231388.8888888857</v>
      </c>
      <c r="Q138" s="23">
        <f>SUM($H$8:H138)</f>
        <v>883451.65387660963</v>
      </c>
      <c r="R138" s="23">
        <f>SUM($J$8:J138)</f>
        <v>551957.8474846984</v>
      </c>
      <c r="S138" s="23">
        <f>SUM($I$8:I138)</f>
        <v>331493.8063919096</v>
      </c>
      <c r="T138" s="23">
        <f>SUM($L$8:L138)</f>
        <v>916562.27787036961</v>
      </c>
      <c r="U138" s="23">
        <f>SUM($N$8:N138)</f>
        <v>618611.11111111287</v>
      </c>
      <c r="V138" s="23">
        <f>SUM($M$8:M138)</f>
        <v>299382.00231481396</v>
      </c>
    </row>
    <row r="139" spans="2:22">
      <c r="B139" s="29"/>
      <c r="C139" s="28"/>
      <c r="E139" s="9">
        <f t="shared" si="29"/>
        <v>48030</v>
      </c>
      <c r="F139" s="31">
        <f t="shared" si="22"/>
        <v>5.0500000000000007</v>
      </c>
      <c r="G139" s="32">
        <f t="shared" si="23"/>
        <v>4.2083333333333339E-3</v>
      </c>
      <c r="H139" s="11">
        <f t="shared" si="24"/>
        <v>6743.905754783269</v>
      </c>
      <c r="I139" s="11">
        <f t="shared" si="25"/>
        <v>1254.2607251685586</v>
      </c>
      <c r="J139" s="11">
        <f t="shared" si="26"/>
        <v>5489.6450296147104</v>
      </c>
      <c r="K139" s="11">
        <f t="shared" si="30"/>
        <v>292552.50748568628</v>
      </c>
      <c r="L139" s="19">
        <f t="shared" si="27"/>
        <v>5695.9837962962838</v>
      </c>
      <c r="M139" s="19">
        <f t="shared" si="28"/>
        <v>973.76157407406083</v>
      </c>
      <c r="N139" s="19">
        <f t="shared" si="31"/>
        <v>4722.2222222222226</v>
      </c>
      <c r="O139" s="19">
        <f t="shared" si="32"/>
        <v>226666.66666666348</v>
      </c>
      <c r="Q139" s="23">
        <f>SUM($H$8:H139)</f>
        <v>890195.55963139294</v>
      </c>
      <c r="R139" s="23">
        <f>SUM($J$8:J139)</f>
        <v>557447.49251431308</v>
      </c>
      <c r="S139" s="23">
        <f>SUM($I$8:I139)</f>
        <v>332748.06711707817</v>
      </c>
      <c r="T139" s="23">
        <f>SUM($L$8:L139)</f>
        <v>922258.2616666659</v>
      </c>
      <c r="U139" s="23">
        <f>SUM($N$8:N139)</f>
        <v>623333.33333333512</v>
      </c>
      <c r="V139" s="23">
        <f>SUM($M$8:M139)</f>
        <v>300355.763888888</v>
      </c>
    </row>
    <row r="140" spans="2:22">
      <c r="B140" s="29"/>
      <c r="C140" s="28"/>
      <c r="E140" s="9">
        <f t="shared" si="29"/>
        <v>48061</v>
      </c>
      <c r="F140" s="31">
        <f t="shared" si="22"/>
        <v>5.0500000000000007</v>
      </c>
      <c r="G140" s="32">
        <f t="shared" si="23"/>
        <v>4.2083333333333339E-3</v>
      </c>
      <c r="H140" s="11">
        <f t="shared" si="24"/>
        <v>6743.905754783269</v>
      </c>
      <c r="I140" s="11">
        <f t="shared" si="25"/>
        <v>1231.1584690022632</v>
      </c>
      <c r="J140" s="11">
        <f t="shared" si="26"/>
        <v>5512.7472857810062</v>
      </c>
      <c r="K140" s="11">
        <f t="shared" si="30"/>
        <v>287039.76019990526</v>
      </c>
      <c r="L140" s="19">
        <f t="shared" si="27"/>
        <v>5676.1111111110986</v>
      </c>
      <c r="M140" s="19">
        <f t="shared" si="28"/>
        <v>953.88888888887561</v>
      </c>
      <c r="N140" s="19">
        <f t="shared" si="31"/>
        <v>4722.2222222222226</v>
      </c>
      <c r="O140" s="19">
        <f t="shared" si="32"/>
        <v>221944.44444444127</v>
      </c>
      <c r="Q140" s="23">
        <f>SUM($H$8:H140)</f>
        <v>896939.46538617625</v>
      </c>
      <c r="R140" s="23">
        <f>SUM($J$8:J140)</f>
        <v>562960.23980009404</v>
      </c>
      <c r="S140" s="23">
        <f>SUM($I$8:I140)</f>
        <v>333979.22558608046</v>
      </c>
      <c r="T140" s="23">
        <f>SUM($L$8:L140)</f>
        <v>927934.37277777703</v>
      </c>
      <c r="U140" s="23">
        <f>SUM($N$8:N140)</f>
        <v>628055.55555555737</v>
      </c>
      <c r="V140" s="23">
        <f>SUM($M$8:M140)</f>
        <v>301309.65277777688</v>
      </c>
    </row>
    <row r="141" spans="2:22">
      <c r="B141" s="29"/>
      <c r="C141" s="28"/>
      <c r="E141" s="9">
        <f t="shared" si="29"/>
        <v>48092</v>
      </c>
      <c r="F141" s="31">
        <f t="shared" si="22"/>
        <v>5.0500000000000007</v>
      </c>
      <c r="G141" s="32">
        <f t="shared" si="23"/>
        <v>4.2083333333333339E-3</v>
      </c>
      <c r="H141" s="11">
        <f t="shared" si="24"/>
        <v>6743.905754783269</v>
      </c>
      <c r="I141" s="11">
        <f t="shared" si="25"/>
        <v>1207.9589908412681</v>
      </c>
      <c r="J141" s="11">
        <f t="shared" si="26"/>
        <v>5535.9467639420009</v>
      </c>
      <c r="K141" s="11">
        <f t="shared" si="30"/>
        <v>281503.81343596324</v>
      </c>
      <c r="L141" s="19">
        <f t="shared" si="27"/>
        <v>5656.2384259259134</v>
      </c>
      <c r="M141" s="19">
        <f t="shared" si="28"/>
        <v>934.01620370369039</v>
      </c>
      <c r="N141" s="19">
        <f t="shared" si="31"/>
        <v>4722.2222222222226</v>
      </c>
      <c r="O141" s="19">
        <f t="shared" si="32"/>
        <v>217222.22222221905</v>
      </c>
      <c r="Q141" s="23">
        <f>SUM($H$8:H141)</f>
        <v>903683.37114095956</v>
      </c>
      <c r="R141" s="23">
        <f>SUM($J$8:J141)</f>
        <v>568496.18656403606</v>
      </c>
      <c r="S141" s="23">
        <f>SUM($I$8:I141)</f>
        <v>335187.18457692175</v>
      </c>
      <c r="T141" s="23">
        <f>SUM($L$8:L141)</f>
        <v>933590.61120370298</v>
      </c>
      <c r="U141" s="23">
        <f>SUM($N$8:N141)</f>
        <v>632777.77777777961</v>
      </c>
      <c r="V141" s="23">
        <f>SUM($M$8:M141)</f>
        <v>302243.66898148059</v>
      </c>
    </row>
    <row r="142" spans="2:22">
      <c r="B142" s="29"/>
      <c r="C142" s="28"/>
      <c r="E142" s="9">
        <f t="shared" si="29"/>
        <v>48122</v>
      </c>
      <c r="F142" s="31">
        <f t="shared" si="22"/>
        <v>5.0500000000000007</v>
      </c>
      <c r="G142" s="32">
        <f t="shared" si="23"/>
        <v>4.2083333333333339E-3</v>
      </c>
      <c r="H142" s="11">
        <f t="shared" si="24"/>
        <v>6743.905754783269</v>
      </c>
      <c r="I142" s="11">
        <f t="shared" si="25"/>
        <v>1184.6618815430122</v>
      </c>
      <c r="J142" s="11">
        <f t="shared" si="26"/>
        <v>5559.243873240257</v>
      </c>
      <c r="K142" s="11">
        <f t="shared" si="30"/>
        <v>275944.56956272299</v>
      </c>
      <c r="L142" s="19">
        <f t="shared" si="27"/>
        <v>5636.3657407407281</v>
      </c>
      <c r="M142" s="19">
        <f t="shared" si="28"/>
        <v>914.14351851850529</v>
      </c>
      <c r="N142" s="19">
        <f t="shared" si="31"/>
        <v>4722.2222222222226</v>
      </c>
      <c r="O142" s="19">
        <f t="shared" si="32"/>
        <v>212499.99999999683</v>
      </c>
      <c r="Q142" s="23">
        <f>SUM($H$8:H142)</f>
        <v>910427.27689574286</v>
      </c>
      <c r="R142" s="23">
        <f>SUM($J$8:J142)</f>
        <v>574055.43043727637</v>
      </c>
      <c r="S142" s="23">
        <f>SUM($I$8:I142)</f>
        <v>336371.84645846474</v>
      </c>
      <c r="T142" s="23">
        <f>SUM($L$8:L142)</f>
        <v>939226.97694444365</v>
      </c>
      <c r="U142" s="23">
        <f>SUM($N$8:N142)</f>
        <v>637500.00000000186</v>
      </c>
      <c r="V142" s="23">
        <f>SUM($M$8:M142)</f>
        <v>303157.81249999907</v>
      </c>
    </row>
    <row r="143" spans="2:22">
      <c r="B143" s="29"/>
      <c r="C143" s="28"/>
      <c r="E143" s="9">
        <f t="shared" si="29"/>
        <v>48153</v>
      </c>
      <c r="F143" s="31">
        <f t="shared" si="22"/>
        <v>5.0500000000000007</v>
      </c>
      <c r="G143" s="32">
        <f t="shared" si="23"/>
        <v>4.2083333333333339E-3</v>
      </c>
      <c r="H143" s="11">
        <f t="shared" si="24"/>
        <v>6743.905754783269</v>
      </c>
      <c r="I143" s="11">
        <f t="shared" si="25"/>
        <v>1161.2667302431259</v>
      </c>
      <c r="J143" s="11">
        <f t="shared" si="26"/>
        <v>5582.6390245401435</v>
      </c>
      <c r="K143" s="11">
        <f t="shared" si="30"/>
        <v>270361.93053818285</v>
      </c>
      <c r="L143" s="19">
        <f t="shared" si="27"/>
        <v>5616.4930555555429</v>
      </c>
      <c r="M143" s="19">
        <f t="shared" si="28"/>
        <v>894.27083333332007</v>
      </c>
      <c r="N143" s="19">
        <f t="shared" si="31"/>
        <v>4722.2222222222226</v>
      </c>
      <c r="O143" s="19">
        <f t="shared" si="32"/>
        <v>207777.77777777461</v>
      </c>
      <c r="Q143" s="23">
        <f>SUM($H$8:H143)</f>
        <v>917171.18265052617</v>
      </c>
      <c r="R143" s="23">
        <f>SUM($J$8:J143)</f>
        <v>579638.06946181657</v>
      </c>
      <c r="S143" s="23">
        <f>SUM($I$8:I143)</f>
        <v>337533.11318870785</v>
      </c>
      <c r="T143" s="23">
        <f>SUM($L$8:L143)</f>
        <v>944843.46999999916</v>
      </c>
      <c r="U143" s="23">
        <f>SUM($N$8:N143)</f>
        <v>642222.22222222411</v>
      </c>
      <c r="V143" s="23">
        <f>SUM($M$8:M143)</f>
        <v>304052.08333333238</v>
      </c>
    </row>
    <row r="144" spans="2:22">
      <c r="B144" s="29"/>
      <c r="C144" s="28"/>
      <c r="E144" s="9">
        <f t="shared" si="29"/>
        <v>48183</v>
      </c>
      <c r="F144" s="31">
        <f t="shared" si="22"/>
        <v>5.0500000000000007</v>
      </c>
      <c r="G144" s="32">
        <f t="shared" si="23"/>
        <v>4.2083333333333339E-3</v>
      </c>
      <c r="H144" s="11">
        <f t="shared" si="24"/>
        <v>6743.905754783269</v>
      </c>
      <c r="I144" s="11">
        <f t="shared" si="25"/>
        <v>1137.7731243481862</v>
      </c>
      <c r="J144" s="11">
        <f t="shared" si="26"/>
        <v>5606.1326304350823</v>
      </c>
      <c r="K144" s="11">
        <f t="shared" si="30"/>
        <v>264755.79790774774</v>
      </c>
      <c r="L144" s="19">
        <f t="shared" si="27"/>
        <v>5596.6203703703577</v>
      </c>
      <c r="M144" s="19">
        <f t="shared" si="28"/>
        <v>874.39814814813496</v>
      </c>
      <c r="N144" s="19">
        <f t="shared" si="31"/>
        <v>4722.2222222222226</v>
      </c>
      <c r="O144" s="19">
        <f t="shared" si="32"/>
        <v>203055.55555555239</v>
      </c>
      <c r="Q144" s="23">
        <f>SUM($H$8:H144)</f>
        <v>923915.08840530948</v>
      </c>
      <c r="R144" s="23">
        <f>SUM($J$8:J144)</f>
        <v>585244.20209225162</v>
      </c>
      <c r="S144" s="23">
        <f>SUM($I$8:I144)</f>
        <v>338670.88631305605</v>
      </c>
      <c r="T144" s="23">
        <f>SUM($L$8:L144)</f>
        <v>950440.09037036949</v>
      </c>
      <c r="U144" s="23">
        <f>SUM($N$8:N144)</f>
        <v>646944.44444444636</v>
      </c>
      <c r="V144" s="23">
        <f>SUM($M$8:M144)</f>
        <v>304926.48148148053</v>
      </c>
    </row>
    <row r="145" spans="2:22">
      <c r="B145" s="29"/>
      <c r="C145" s="28"/>
      <c r="E145" s="9">
        <f t="shared" si="29"/>
        <v>48214</v>
      </c>
      <c r="F145" s="31">
        <f t="shared" si="22"/>
        <v>5.0500000000000007</v>
      </c>
      <c r="G145" s="32">
        <f t="shared" si="23"/>
        <v>4.2083333333333339E-3</v>
      </c>
      <c r="H145" s="11">
        <f t="shared" si="24"/>
        <v>6743.905754783269</v>
      </c>
      <c r="I145" s="11">
        <f t="shared" si="25"/>
        <v>1114.1806495284386</v>
      </c>
      <c r="J145" s="11">
        <f t="shared" si="26"/>
        <v>5629.7251052548309</v>
      </c>
      <c r="K145" s="11">
        <f t="shared" si="30"/>
        <v>259126.07280249291</v>
      </c>
      <c r="L145" s="19">
        <f t="shared" si="27"/>
        <v>5576.7476851851725</v>
      </c>
      <c r="M145" s="19">
        <f t="shared" si="28"/>
        <v>854.52546296294975</v>
      </c>
      <c r="N145" s="19">
        <f t="shared" si="31"/>
        <v>4722.2222222222226</v>
      </c>
      <c r="O145" s="19">
        <f t="shared" si="32"/>
        <v>198333.33333333017</v>
      </c>
      <c r="Q145" s="23">
        <f>SUM($H$8:H145)</f>
        <v>930658.99416009279</v>
      </c>
      <c r="R145" s="23">
        <f>SUM($J$8:J145)</f>
        <v>590873.92719750642</v>
      </c>
      <c r="S145" s="23">
        <f>SUM($I$8:I145)</f>
        <v>339785.0669625845</v>
      </c>
      <c r="T145" s="23">
        <f>SUM($L$8:L145)</f>
        <v>956016.83805555466</v>
      </c>
      <c r="U145" s="23">
        <f>SUM($N$8:N145)</f>
        <v>651666.66666666861</v>
      </c>
      <c r="V145" s="23">
        <f>SUM($M$8:M145)</f>
        <v>305781.00694444351</v>
      </c>
    </row>
    <row r="146" spans="2:22">
      <c r="B146" s="29"/>
      <c r="C146" s="28"/>
      <c r="E146" s="9">
        <f t="shared" si="29"/>
        <v>48245</v>
      </c>
      <c r="F146" s="31">
        <f t="shared" si="22"/>
        <v>5.0500000000000007</v>
      </c>
      <c r="G146" s="32">
        <f t="shared" si="23"/>
        <v>4.2083333333333339E-3</v>
      </c>
      <c r="H146" s="11">
        <f t="shared" si="24"/>
        <v>6743.905754783269</v>
      </c>
      <c r="I146" s="11">
        <f t="shared" si="25"/>
        <v>1090.4888897104911</v>
      </c>
      <c r="J146" s="11">
        <f t="shared" si="26"/>
        <v>5653.4168650727779</v>
      </c>
      <c r="K146" s="11">
        <f t="shared" si="30"/>
        <v>253472.65593742015</v>
      </c>
      <c r="L146" s="19">
        <f t="shared" si="27"/>
        <v>5556.8749999999873</v>
      </c>
      <c r="M146" s="19">
        <f t="shared" si="28"/>
        <v>834.65277777776453</v>
      </c>
      <c r="N146" s="19">
        <f t="shared" si="31"/>
        <v>4722.2222222222226</v>
      </c>
      <c r="O146" s="19">
        <f t="shared" si="32"/>
        <v>193611.11111110795</v>
      </c>
      <c r="Q146" s="23">
        <f>SUM($H$8:H146)</f>
        <v>937402.89991487609</v>
      </c>
      <c r="R146" s="23">
        <f>SUM($J$8:J146)</f>
        <v>596527.34406257921</v>
      </c>
      <c r="S146" s="23">
        <f>SUM($I$8:I146)</f>
        <v>340875.55585229502</v>
      </c>
      <c r="T146" s="23">
        <f>SUM($L$8:L146)</f>
        <v>961573.71305555466</v>
      </c>
      <c r="U146" s="23">
        <f>SUM($N$8:N146)</f>
        <v>656388.88888889086</v>
      </c>
      <c r="V146" s="23">
        <f>SUM($M$8:M146)</f>
        <v>306615.65972222126</v>
      </c>
    </row>
    <row r="147" spans="2:22">
      <c r="B147" s="29"/>
      <c r="C147" s="28"/>
      <c r="E147" s="9">
        <f t="shared" si="29"/>
        <v>48274</v>
      </c>
      <c r="F147" s="31">
        <f t="shared" si="22"/>
        <v>5.0500000000000007</v>
      </c>
      <c r="G147" s="32">
        <f t="shared" si="23"/>
        <v>4.2083333333333339E-3</v>
      </c>
      <c r="H147" s="11">
        <f t="shared" si="24"/>
        <v>6743.905754783269</v>
      </c>
      <c r="I147" s="11">
        <f t="shared" si="25"/>
        <v>1066.6974270699766</v>
      </c>
      <c r="J147" s="11">
        <f t="shared" si="26"/>
        <v>5677.2083277132924</v>
      </c>
      <c r="K147" s="11">
        <f t="shared" si="30"/>
        <v>247795.44760970684</v>
      </c>
      <c r="L147" s="19">
        <f t="shared" si="27"/>
        <v>5537.002314814802</v>
      </c>
      <c r="M147" s="19">
        <f t="shared" si="28"/>
        <v>814.78009259257942</v>
      </c>
      <c r="N147" s="19">
        <f t="shared" si="31"/>
        <v>4722.2222222222226</v>
      </c>
      <c r="O147" s="19">
        <f t="shared" si="32"/>
        <v>188888.88888888573</v>
      </c>
      <c r="Q147" s="23">
        <f>SUM($H$8:H147)</f>
        <v>944146.8056696594</v>
      </c>
      <c r="R147" s="23">
        <f>SUM($J$8:J147)</f>
        <v>602204.55239029252</v>
      </c>
      <c r="S147" s="23">
        <f>SUM($I$8:I147)</f>
        <v>341942.25327936502</v>
      </c>
      <c r="T147" s="23">
        <f>SUM($L$8:L147)</f>
        <v>967110.71537036949</v>
      </c>
      <c r="U147" s="23">
        <f>SUM($N$8:N147)</f>
        <v>661111.1111111131</v>
      </c>
      <c r="V147" s="23">
        <f>SUM($M$8:M147)</f>
        <v>307430.43981481384</v>
      </c>
    </row>
    <row r="148" spans="2:22">
      <c r="B148" s="29"/>
      <c r="C148" s="28"/>
      <c r="E148" s="9">
        <f t="shared" si="29"/>
        <v>48305</v>
      </c>
      <c r="F148" s="31">
        <f t="shared" si="22"/>
        <v>5.0500000000000007</v>
      </c>
      <c r="G148" s="32">
        <f t="shared" si="23"/>
        <v>4.2083333333333339E-3</v>
      </c>
      <c r="H148" s="11">
        <f t="shared" si="24"/>
        <v>6743.905754783269</v>
      </c>
      <c r="I148" s="11">
        <f t="shared" si="25"/>
        <v>1042.805842024183</v>
      </c>
      <c r="J148" s="11">
        <f t="shared" si="26"/>
        <v>5701.0999127590858</v>
      </c>
      <c r="K148" s="11">
        <f t="shared" si="30"/>
        <v>242094.34769694775</v>
      </c>
      <c r="L148" s="19">
        <f t="shared" si="27"/>
        <v>5517.1296296296168</v>
      </c>
      <c r="M148" s="19">
        <f t="shared" si="28"/>
        <v>794.9074074073942</v>
      </c>
      <c r="N148" s="19">
        <f t="shared" si="31"/>
        <v>4722.2222222222226</v>
      </c>
      <c r="O148" s="19">
        <f t="shared" si="32"/>
        <v>184166.66666666351</v>
      </c>
      <c r="Q148" s="23">
        <f>SUM($H$8:H148)</f>
        <v>950890.71142444271</v>
      </c>
      <c r="R148" s="23">
        <f>SUM($J$8:J148)</f>
        <v>607905.65230305155</v>
      </c>
      <c r="S148" s="23">
        <f>SUM($I$8:I148)</f>
        <v>342985.05912138917</v>
      </c>
      <c r="T148" s="23">
        <f>SUM($L$8:L148)</f>
        <v>972627.84499999916</v>
      </c>
      <c r="U148" s="23">
        <f>SUM($N$8:N148)</f>
        <v>665833.33333333535</v>
      </c>
      <c r="V148" s="23">
        <f>SUM($M$8:M148)</f>
        <v>308225.34722222126</v>
      </c>
    </row>
    <row r="149" spans="2:22">
      <c r="B149" s="29"/>
      <c r="C149" s="28"/>
      <c r="E149" s="9">
        <f t="shared" si="29"/>
        <v>48335</v>
      </c>
      <c r="F149" s="31">
        <f t="shared" si="22"/>
        <v>5.0500000000000007</v>
      </c>
      <c r="G149" s="32">
        <f t="shared" si="23"/>
        <v>4.2083333333333339E-3</v>
      </c>
      <c r="H149" s="11">
        <f t="shared" si="24"/>
        <v>6743.905754783269</v>
      </c>
      <c r="I149" s="11">
        <f t="shared" si="25"/>
        <v>1018.8137132246552</v>
      </c>
      <c r="J149" s="11">
        <f t="shared" si="26"/>
        <v>5725.0920415586133</v>
      </c>
      <c r="K149" s="11">
        <f t="shared" si="30"/>
        <v>236369.25565538913</v>
      </c>
      <c r="L149" s="19">
        <f t="shared" si="27"/>
        <v>5497.2569444444316</v>
      </c>
      <c r="M149" s="19">
        <f t="shared" si="28"/>
        <v>775.0347222222091</v>
      </c>
      <c r="N149" s="19">
        <f t="shared" si="31"/>
        <v>4722.2222222222226</v>
      </c>
      <c r="O149" s="19">
        <f t="shared" si="32"/>
        <v>179444.44444444129</v>
      </c>
      <c r="Q149" s="23">
        <f>SUM($H$8:H149)</f>
        <v>957634.61717922601</v>
      </c>
      <c r="R149" s="23">
        <f>SUM($J$8:J149)</f>
        <v>613630.74434461014</v>
      </c>
      <c r="S149" s="23">
        <f>SUM($I$8:I149)</f>
        <v>344003.87283461384</v>
      </c>
      <c r="T149" s="23">
        <f>SUM($L$8:L149)</f>
        <v>978125.10194444354</v>
      </c>
      <c r="U149" s="23">
        <f>SUM($N$8:N149)</f>
        <v>670555.5555555576</v>
      </c>
      <c r="V149" s="23">
        <f>SUM($M$8:M149)</f>
        <v>309000.38194444345</v>
      </c>
    </row>
    <row r="150" spans="2:22">
      <c r="B150" s="29"/>
      <c r="C150" s="28"/>
      <c r="E150" s="9">
        <f t="shared" si="29"/>
        <v>48366</v>
      </c>
      <c r="F150" s="31">
        <f t="shared" si="22"/>
        <v>5.0500000000000007</v>
      </c>
      <c r="G150" s="32">
        <f t="shared" si="23"/>
        <v>4.2083333333333339E-3</v>
      </c>
      <c r="H150" s="11">
        <f t="shared" si="24"/>
        <v>6743.905754783269</v>
      </c>
      <c r="I150" s="11">
        <f t="shared" si="25"/>
        <v>994.72061754976278</v>
      </c>
      <c r="J150" s="11">
        <f t="shared" si="26"/>
        <v>5749.1851372335059</v>
      </c>
      <c r="K150" s="11">
        <f t="shared" si="30"/>
        <v>230620.07051815564</v>
      </c>
      <c r="L150" s="19">
        <f t="shared" si="27"/>
        <v>5477.3842592592464</v>
      </c>
      <c r="M150" s="19">
        <f t="shared" si="28"/>
        <v>755.16203703702388</v>
      </c>
      <c r="N150" s="19">
        <f t="shared" si="31"/>
        <v>4722.2222222222226</v>
      </c>
      <c r="O150" s="19">
        <f t="shared" si="32"/>
        <v>174722.22222221908</v>
      </c>
      <c r="Q150" s="23">
        <f>SUM($H$8:H150)</f>
        <v>964378.52293400932</v>
      </c>
      <c r="R150" s="23">
        <f>SUM($J$8:J150)</f>
        <v>619379.9294818436</v>
      </c>
      <c r="S150" s="23">
        <f>SUM($I$8:I150)</f>
        <v>344998.59345216362</v>
      </c>
      <c r="T150" s="23">
        <f>SUM($L$8:L150)</f>
        <v>983602.48620370275</v>
      </c>
      <c r="U150" s="23">
        <f>SUM($N$8:N150)</f>
        <v>675277.77777777985</v>
      </c>
      <c r="V150" s="23">
        <f>SUM($M$8:M150)</f>
        <v>309755.54398148047</v>
      </c>
    </row>
    <row r="151" spans="2:22">
      <c r="B151" s="29"/>
      <c r="C151" s="28"/>
      <c r="E151" s="9">
        <f t="shared" si="29"/>
        <v>48396</v>
      </c>
      <c r="F151" s="31">
        <f t="shared" si="22"/>
        <v>5.0500000000000007</v>
      </c>
      <c r="G151" s="32">
        <f t="shared" si="23"/>
        <v>4.2083333333333339E-3</v>
      </c>
      <c r="H151" s="11">
        <f t="shared" si="24"/>
        <v>6743.905754783269</v>
      </c>
      <c r="I151" s="11">
        <f t="shared" si="25"/>
        <v>970.52613009723848</v>
      </c>
      <c r="J151" s="11">
        <f t="shared" si="26"/>
        <v>5773.3796246860302</v>
      </c>
      <c r="K151" s="11">
        <f t="shared" si="30"/>
        <v>224846.69089346961</v>
      </c>
      <c r="L151" s="19">
        <f t="shared" si="27"/>
        <v>5457.5115740740612</v>
      </c>
      <c r="M151" s="19">
        <f t="shared" si="28"/>
        <v>735.28935185183866</v>
      </c>
      <c r="N151" s="19">
        <f t="shared" si="31"/>
        <v>4722.2222222222226</v>
      </c>
      <c r="O151" s="19">
        <f t="shared" si="32"/>
        <v>169999.99999999686</v>
      </c>
      <c r="Q151" s="23">
        <f>SUM($H$8:H151)</f>
        <v>971122.42868879263</v>
      </c>
      <c r="R151" s="23">
        <f>SUM($J$8:J151)</f>
        <v>625153.30910652969</v>
      </c>
      <c r="S151" s="23">
        <f>SUM($I$8:I151)</f>
        <v>345969.11958226084</v>
      </c>
      <c r="T151" s="23">
        <f>SUM($L$8:L151)</f>
        <v>989059.99777777679</v>
      </c>
      <c r="U151" s="23">
        <f>SUM($N$8:N151)</f>
        <v>680000.0000000021</v>
      </c>
      <c r="V151" s="23">
        <f>SUM($M$8:M151)</f>
        <v>310490.83333333232</v>
      </c>
    </row>
    <row r="152" spans="2:22">
      <c r="B152" s="29"/>
      <c r="C152" s="28"/>
      <c r="E152" s="9">
        <f t="shared" si="29"/>
        <v>48427</v>
      </c>
      <c r="F152" s="31">
        <f t="shared" si="22"/>
        <v>5.0500000000000007</v>
      </c>
      <c r="G152" s="32">
        <f t="shared" si="23"/>
        <v>4.2083333333333339E-3</v>
      </c>
      <c r="H152" s="11">
        <f t="shared" si="24"/>
        <v>6743.905754783269</v>
      </c>
      <c r="I152" s="11">
        <f t="shared" si="25"/>
        <v>946.2298241766847</v>
      </c>
      <c r="J152" s="11">
        <f t="shared" si="26"/>
        <v>5797.6759306065842</v>
      </c>
      <c r="K152" s="11">
        <f t="shared" si="30"/>
        <v>219049.01496286303</v>
      </c>
      <c r="L152" s="19">
        <f t="shared" si="27"/>
        <v>5437.638888888876</v>
      </c>
      <c r="M152" s="19">
        <f t="shared" si="28"/>
        <v>715.41666666665355</v>
      </c>
      <c r="N152" s="19">
        <f t="shared" si="31"/>
        <v>4722.2222222222226</v>
      </c>
      <c r="O152" s="19">
        <f t="shared" si="32"/>
        <v>165277.77777777464</v>
      </c>
      <c r="Q152" s="23">
        <f>SUM($H$8:H152)</f>
        <v>977866.33444357594</v>
      </c>
      <c r="R152" s="23">
        <f>SUM($J$8:J152)</f>
        <v>630950.98503713624</v>
      </c>
      <c r="S152" s="23">
        <f>SUM($I$8:I152)</f>
        <v>346915.34940643754</v>
      </c>
      <c r="T152" s="23">
        <f>SUM($L$8:L152)</f>
        <v>994497.63666666567</v>
      </c>
      <c r="U152" s="23">
        <f>SUM($N$8:N152)</f>
        <v>684722.22222222434</v>
      </c>
      <c r="V152" s="23">
        <f>SUM($M$8:M152)</f>
        <v>311206.24999999895</v>
      </c>
    </row>
    <row r="153" spans="2:22">
      <c r="B153" s="29"/>
      <c r="C153" s="28"/>
      <c r="E153" s="9">
        <f t="shared" si="29"/>
        <v>48458</v>
      </c>
      <c r="F153" s="31">
        <f t="shared" si="22"/>
        <v>5.0500000000000007</v>
      </c>
      <c r="G153" s="32">
        <f t="shared" si="23"/>
        <v>4.2083333333333339E-3</v>
      </c>
      <c r="H153" s="11">
        <f t="shared" si="24"/>
        <v>6743.905754783269</v>
      </c>
      <c r="I153" s="11">
        <f t="shared" si="25"/>
        <v>921.83127130204866</v>
      </c>
      <c r="J153" s="11">
        <f t="shared" si="26"/>
        <v>5822.0744834812203</v>
      </c>
      <c r="K153" s="11">
        <f t="shared" si="30"/>
        <v>213226.94047938182</v>
      </c>
      <c r="L153" s="19">
        <f t="shared" si="27"/>
        <v>5417.7662037036907</v>
      </c>
      <c r="M153" s="19">
        <f t="shared" si="28"/>
        <v>695.54398148146834</v>
      </c>
      <c r="N153" s="19">
        <f t="shared" si="31"/>
        <v>4722.2222222222226</v>
      </c>
      <c r="O153" s="19">
        <f t="shared" si="32"/>
        <v>160555.55555555242</v>
      </c>
      <c r="Q153" s="23">
        <f>SUM($H$8:H153)</f>
        <v>984610.24019835924</v>
      </c>
      <c r="R153" s="23">
        <f>SUM($J$8:J153)</f>
        <v>636773.05952061748</v>
      </c>
      <c r="S153" s="23">
        <f>SUM($I$8:I153)</f>
        <v>347837.18067773961</v>
      </c>
      <c r="T153" s="23">
        <f>SUM($L$8:L153)</f>
        <v>999915.40287036938</v>
      </c>
      <c r="U153" s="23">
        <f>SUM($N$8:N153)</f>
        <v>689444.44444444659</v>
      </c>
      <c r="V153" s="23">
        <f>SUM($M$8:M153)</f>
        <v>311901.79398148041</v>
      </c>
    </row>
    <row r="154" spans="2:22">
      <c r="B154" s="29"/>
      <c r="C154" s="28"/>
      <c r="E154" s="9">
        <f t="shared" si="29"/>
        <v>48488</v>
      </c>
      <c r="F154" s="31">
        <f t="shared" si="22"/>
        <v>5.0500000000000007</v>
      </c>
      <c r="G154" s="32">
        <f t="shared" si="23"/>
        <v>4.2083333333333339E-3</v>
      </c>
      <c r="H154" s="11">
        <f t="shared" si="24"/>
        <v>6743.905754783269</v>
      </c>
      <c r="I154" s="11">
        <f t="shared" si="25"/>
        <v>897.33004118406529</v>
      </c>
      <c r="J154" s="11">
        <f t="shared" si="26"/>
        <v>5846.5757135992035</v>
      </c>
      <c r="K154" s="11">
        <f t="shared" si="30"/>
        <v>207380.36476578261</v>
      </c>
      <c r="L154" s="19">
        <f t="shared" si="27"/>
        <v>5397.8935185185055</v>
      </c>
      <c r="M154" s="19">
        <f t="shared" si="28"/>
        <v>675.67129629628323</v>
      </c>
      <c r="N154" s="19">
        <f t="shared" si="31"/>
        <v>4722.2222222222226</v>
      </c>
      <c r="O154" s="19">
        <f t="shared" si="32"/>
        <v>155833.3333333302</v>
      </c>
      <c r="Q154" s="23">
        <f>SUM($H$8:H154)</f>
        <v>991354.14595314255</v>
      </c>
      <c r="R154" s="23">
        <f>SUM($J$8:J154)</f>
        <v>642619.63523421669</v>
      </c>
      <c r="S154" s="23">
        <f>SUM($I$8:I154)</f>
        <v>348734.5107189237</v>
      </c>
      <c r="T154" s="23">
        <f>SUM($L$8:L154)</f>
        <v>1005313.2963888879</v>
      </c>
      <c r="U154" s="23">
        <f>SUM($N$8:N154)</f>
        <v>694166.66666666884</v>
      </c>
      <c r="V154" s="23">
        <f>SUM($M$8:M154)</f>
        <v>312577.4652777767</v>
      </c>
    </row>
    <row r="155" spans="2:22">
      <c r="B155" s="29"/>
      <c r="C155" s="28"/>
      <c r="E155" s="9">
        <f t="shared" si="29"/>
        <v>48519</v>
      </c>
      <c r="F155" s="31">
        <f t="shared" si="22"/>
        <v>5.0500000000000007</v>
      </c>
      <c r="G155" s="32">
        <f t="shared" si="23"/>
        <v>4.2083333333333339E-3</v>
      </c>
      <c r="H155" s="11">
        <f t="shared" si="24"/>
        <v>6743.905754783269</v>
      </c>
      <c r="I155" s="11">
        <f t="shared" si="25"/>
        <v>872.72570172266865</v>
      </c>
      <c r="J155" s="11">
        <f t="shared" si="26"/>
        <v>5871.1800530606006</v>
      </c>
      <c r="K155" s="11">
        <f t="shared" si="30"/>
        <v>201509.184712722</v>
      </c>
      <c r="L155" s="19">
        <f t="shared" si="27"/>
        <v>5378.0208333333203</v>
      </c>
      <c r="M155" s="19">
        <f t="shared" si="28"/>
        <v>655.79861111109801</v>
      </c>
      <c r="N155" s="19">
        <f t="shared" si="31"/>
        <v>4722.2222222222226</v>
      </c>
      <c r="O155" s="19">
        <f t="shared" si="32"/>
        <v>151111.11111110798</v>
      </c>
      <c r="Q155" s="23">
        <f>SUM($H$8:H155)</f>
        <v>998098.05170792586</v>
      </c>
      <c r="R155" s="23">
        <f>SUM($J$8:J155)</f>
        <v>648490.81528727734</v>
      </c>
      <c r="S155" s="23">
        <f>SUM($I$8:I155)</f>
        <v>349607.23642064637</v>
      </c>
      <c r="T155" s="23">
        <f>SUM($L$8:L155)</f>
        <v>1010691.3172222213</v>
      </c>
      <c r="U155" s="23">
        <f>SUM($N$8:N155)</f>
        <v>698888.88888889109</v>
      </c>
      <c r="V155" s="23">
        <f>SUM($M$8:M155)</f>
        <v>313233.26388888783</v>
      </c>
    </row>
    <row r="156" spans="2:22">
      <c r="B156" s="29"/>
      <c r="C156" s="28"/>
      <c r="E156" s="9">
        <f t="shared" si="29"/>
        <v>48549</v>
      </c>
      <c r="F156" s="31">
        <f t="shared" si="22"/>
        <v>5.0500000000000007</v>
      </c>
      <c r="G156" s="32">
        <f t="shared" si="23"/>
        <v>4.2083333333333339E-3</v>
      </c>
      <c r="H156" s="11">
        <f t="shared" si="24"/>
        <v>6743.905754783269</v>
      </c>
      <c r="I156" s="11">
        <f t="shared" si="25"/>
        <v>848.0178189993718</v>
      </c>
      <c r="J156" s="11">
        <f t="shared" si="26"/>
        <v>5895.8879357838969</v>
      </c>
      <c r="K156" s="11">
        <f t="shared" si="30"/>
        <v>195613.29677693811</v>
      </c>
      <c r="L156" s="19">
        <f t="shared" si="27"/>
        <v>5358.1481481481351</v>
      </c>
      <c r="M156" s="19">
        <f t="shared" si="28"/>
        <v>635.92592592591279</v>
      </c>
      <c r="N156" s="19">
        <f t="shared" si="31"/>
        <v>4722.2222222222226</v>
      </c>
      <c r="O156" s="19">
        <f t="shared" si="32"/>
        <v>146388.88888888576</v>
      </c>
      <c r="Q156" s="23">
        <f>SUM($H$8:H156)</f>
        <v>1004841.9574627092</v>
      </c>
      <c r="R156" s="23">
        <f>SUM($J$8:J156)</f>
        <v>654386.70322306128</v>
      </c>
      <c r="S156" s="23">
        <f>SUM($I$8:I156)</f>
        <v>350455.25423964573</v>
      </c>
      <c r="T156" s="23">
        <f>SUM($L$8:L156)</f>
        <v>1016049.4653703694</v>
      </c>
      <c r="U156" s="23">
        <f>SUM($N$8:N156)</f>
        <v>703611.11111111334</v>
      </c>
      <c r="V156" s="23">
        <f>SUM($M$8:M156)</f>
        <v>313869.18981481373</v>
      </c>
    </row>
    <row r="157" spans="2:22">
      <c r="B157" s="29"/>
      <c r="C157" s="28"/>
      <c r="E157" s="9">
        <f t="shared" si="29"/>
        <v>48580</v>
      </c>
      <c r="F157" s="31">
        <f t="shared" si="22"/>
        <v>5.0500000000000007</v>
      </c>
      <c r="G157" s="32">
        <f t="shared" si="23"/>
        <v>4.2083333333333339E-3</v>
      </c>
      <c r="H157" s="11">
        <f t="shared" si="24"/>
        <v>6743.905754783269</v>
      </c>
      <c r="I157" s="11">
        <f t="shared" si="25"/>
        <v>823.2059572696146</v>
      </c>
      <c r="J157" s="11">
        <f t="shared" si="26"/>
        <v>5920.6997975136546</v>
      </c>
      <c r="K157" s="11">
        <f t="shared" si="30"/>
        <v>189692.59697942444</v>
      </c>
      <c r="L157" s="19">
        <f t="shared" si="27"/>
        <v>5338.2754629629508</v>
      </c>
      <c r="M157" s="19">
        <f t="shared" si="28"/>
        <v>616.05324074072769</v>
      </c>
      <c r="N157" s="19">
        <f t="shared" si="31"/>
        <v>4722.2222222222226</v>
      </c>
      <c r="O157" s="19">
        <f t="shared" si="32"/>
        <v>141666.66666666354</v>
      </c>
      <c r="Q157" s="23">
        <f>SUM($H$8:H157)</f>
        <v>1011585.8632174925</v>
      </c>
      <c r="R157" s="23">
        <f>SUM($J$8:J157)</f>
        <v>660307.40302057494</v>
      </c>
      <c r="S157" s="23">
        <f>SUM($I$8:I157)</f>
        <v>351278.46019691532</v>
      </c>
      <c r="T157" s="23">
        <f>SUM($L$8:L157)</f>
        <v>1021387.7408333323</v>
      </c>
      <c r="U157" s="23">
        <f>SUM($N$8:N157)</f>
        <v>708333.33333333558</v>
      </c>
      <c r="V157" s="23">
        <f>SUM($M$8:M157)</f>
        <v>314485.24305555446</v>
      </c>
    </row>
    <row r="158" spans="2:22">
      <c r="B158" s="29"/>
      <c r="C158" s="28"/>
      <c r="E158" s="9">
        <f t="shared" si="29"/>
        <v>48611</v>
      </c>
      <c r="F158" s="31">
        <f t="shared" si="22"/>
        <v>5.0500000000000007</v>
      </c>
      <c r="G158" s="32">
        <f t="shared" si="23"/>
        <v>4.2083333333333339E-3</v>
      </c>
      <c r="H158" s="11">
        <f t="shared" si="24"/>
        <v>6743.905754783269</v>
      </c>
      <c r="I158" s="11">
        <f t="shared" si="25"/>
        <v>798.28967895507799</v>
      </c>
      <c r="J158" s="11">
        <f t="shared" si="26"/>
        <v>5945.6160758281912</v>
      </c>
      <c r="K158" s="11">
        <f t="shared" si="30"/>
        <v>183746.98090359627</v>
      </c>
      <c r="L158" s="19">
        <f t="shared" si="27"/>
        <v>5318.4027777777646</v>
      </c>
      <c r="M158" s="19">
        <f t="shared" si="28"/>
        <v>596.18055555554247</v>
      </c>
      <c r="N158" s="19">
        <f t="shared" si="31"/>
        <v>4722.2222222222226</v>
      </c>
      <c r="O158" s="19">
        <f t="shared" si="32"/>
        <v>136944.44444444132</v>
      </c>
      <c r="Q158" s="23">
        <f>SUM($H$8:H158)</f>
        <v>1018329.7689722758</v>
      </c>
      <c r="R158" s="23">
        <f>SUM($J$8:J158)</f>
        <v>666253.01909640315</v>
      </c>
      <c r="S158" s="23">
        <f>SUM($I$8:I158)</f>
        <v>352076.74987587042</v>
      </c>
      <c r="T158" s="23">
        <f>SUM($L$8:L158)</f>
        <v>1026706.14361111</v>
      </c>
      <c r="U158" s="23">
        <f>SUM($N$8:N158)</f>
        <v>713055.55555555783</v>
      </c>
      <c r="V158" s="23">
        <f>SUM($M$8:M158)</f>
        <v>315081.42361111002</v>
      </c>
    </row>
    <row r="159" spans="2:22">
      <c r="B159" s="29"/>
      <c r="C159" s="28"/>
      <c r="E159" s="9">
        <f t="shared" si="29"/>
        <v>48639</v>
      </c>
      <c r="F159" s="31">
        <f t="shared" si="22"/>
        <v>5.0500000000000007</v>
      </c>
      <c r="G159" s="32">
        <f t="shared" si="23"/>
        <v>4.2083333333333339E-3</v>
      </c>
      <c r="H159" s="11">
        <f t="shared" si="24"/>
        <v>6743.905754783269</v>
      </c>
      <c r="I159" s="11">
        <f t="shared" si="25"/>
        <v>773.26854463596771</v>
      </c>
      <c r="J159" s="11">
        <f t="shared" si="26"/>
        <v>5970.6372101473016</v>
      </c>
      <c r="K159" s="11">
        <f t="shared" si="30"/>
        <v>177776.34369344896</v>
      </c>
      <c r="L159" s="19">
        <f t="shared" si="27"/>
        <v>5298.5300925925803</v>
      </c>
      <c r="M159" s="19">
        <f t="shared" si="28"/>
        <v>576.30787037035736</v>
      </c>
      <c r="N159" s="19">
        <f t="shared" si="31"/>
        <v>4722.2222222222226</v>
      </c>
      <c r="O159" s="19">
        <f t="shared" si="32"/>
        <v>132222.2222222191</v>
      </c>
      <c r="Q159" s="23">
        <f>SUM($H$8:H159)</f>
        <v>1025073.6747270591</v>
      </c>
      <c r="R159" s="23">
        <f>SUM($J$8:J159)</f>
        <v>672223.65630655049</v>
      </c>
      <c r="S159" s="23">
        <f>SUM($I$8:I159)</f>
        <v>352850.01842050639</v>
      </c>
      <c r="T159" s="23">
        <f>SUM($L$8:L159)</f>
        <v>1032004.6737037026</v>
      </c>
      <c r="U159" s="23">
        <f>SUM($N$8:N159)</f>
        <v>717777.77777778008</v>
      </c>
      <c r="V159" s="23">
        <f>SUM($M$8:M159)</f>
        <v>315657.73148148035</v>
      </c>
    </row>
    <row r="160" spans="2:22">
      <c r="B160" s="29"/>
      <c r="C160" s="28"/>
      <c r="E160" s="9">
        <f t="shared" si="29"/>
        <v>48670</v>
      </c>
      <c r="F160" s="31">
        <f t="shared" si="22"/>
        <v>5.0500000000000007</v>
      </c>
      <c r="G160" s="32">
        <f t="shared" si="23"/>
        <v>4.2083333333333339E-3</v>
      </c>
      <c r="H160" s="11">
        <f t="shared" si="24"/>
        <v>6743.905754783269</v>
      </c>
      <c r="I160" s="11">
        <f t="shared" si="25"/>
        <v>748.14211304326443</v>
      </c>
      <c r="J160" s="11">
        <f t="shared" si="26"/>
        <v>5995.7636417400045</v>
      </c>
      <c r="K160" s="11">
        <f t="shared" si="30"/>
        <v>171780.58005170897</v>
      </c>
      <c r="L160" s="19">
        <f t="shared" si="27"/>
        <v>5278.6574074073951</v>
      </c>
      <c r="M160" s="19">
        <f t="shared" si="28"/>
        <v>556.43518518517214</v>
      </c>
      <c r="N160" s="19">
        <f t="shared" si="31"/>
        <v>4722.2222222222226</v>
      </c>
      <c r="O160" s="19">
        <f t="shared" si="32"/>
        <v>127499.99999999689</v>
      </c>
      <c r="Q160" s="23">
        <f>SUM($H$8:H160)</f>
        <v>1031817.5804818424</v>
      </c>
      <c r="R160" s="23">
        <f>SUM($J$8:J160)</f>
        <v>678219.41994829045</v>
      </c>
      <c r="S160" s="23">
        <f>SUM($I$8:I160)</f>
        <v>353598.16053354967</v>
      </c>
      <c r="T160" s="23">
        <f>SUM($L$8:L160)</f>
        <v>1037283.33111111</v>
      </c>
      <c r="U160" s="23">
        <f>SUM($N$8:N160)</f>
        <v>722500.00000000233</v>
      </c>
      <c r="V160" s="23">
        <f>SUM($M$8:M160)</f>
        <v>316214.16666666552</v>
      </c>
    </row>
    <row r="161" spans="2:22">
      <c r="B161" s="29"/>
      <c r="C161" s="28"/>
      <c r="E161" s="9">
        <f t="shared" si="29"/>
        <v>48700</v>
      </c>
      <c r="F161" s="31">
        <f t="shared" si="22"/>
        <v>5.0500000000000007</v>
      </c>
      <c r="G161" s="32">
        <f t="shared" si="23"/>
        <v>4.2083333333333339E-3</v>
      </c>
      <c r="H161" s="11">
        <f t="shared" si="24"/>
        <v>6743.905754783269</v>
      </c>
      <c r="I161" s="11">
        <f t="shared" si="25"/>
        <v>722.90994105094205</v>
      </c>
      <c r="J161" s="11">
        <f t="shared" si="26"/>
        <v>6020.9958137323265</v>
      </c>
      <c r="K161" s="11">
        <f t="shared" si="30"/>
        <v>165759.58423797664</v>
      </c>
      <c r="L161" s="19">
        <f t="shared" si="27"/>
        <v>5258.7847222222099</v>
      </c>
      <c r="M161" s="19">
        <f t="shared" si="28"/>
        <v>536.56249999998693</v>
      </c>
      <c r="N161" s="19">
        <f t="shared" si="31"/>
        <v>4722.2222222222226</v>
      </c>
      <c r="O161" s="19">
        <f t="shared" si="32"/>
        <v>122777.77777777467</v>
      </c>
      <c r="Q161" s="23">
        <f>SUM($H$8:H161)</f>
        <v>1038561.4862366257</v>
      </c>
      <c r="R161" s="23">
        <f>SUM($J$8:J161)</f>
        <v>684240.41576202284</v>
      </c>
      <c r="S161" s="23">
        <f>SUM($I$8:I161)</f>
        <v>354321.07047460059</v>
      </c>
      <c r="T161" s="23">
        <f>SUM($L$8:L161)</f>
        <v>1042542.1158333323</v>
      </c>
      <c r="U161" s="23">
        <f>SUM($N$8:N161)</f>
        <v>727222.22222222458</v>
      </c>
      <c r="V161" s="23">
        <f>SUM($M$8:M161)</f>
        <v>316750.72916666552</v>
      </c>
    </row>
    <row r="162" spans="2:22">
      <c r="B162" s="29"/>
      <c r="C162" s="28"/>
      <c r="E162" s="9">
        <f t="shared" si="29"/>
        <v>48731</v>
      </c>
      <c r="F162" s="31">
        <f t="shared" si="22"/>
        <v>5.0500000000000007</v>
      </c>
      <c r="G162" s="32">
        <f t="shared" si="23"/>
        <v>4.2083333333333339E-3</v>
      </c>
      <c r="H162" s="11">
        <f t="shared" si="24"/>
        <v>6743.905754783269</v>
      </c>
      <c r="I162" s="11">
        <f t="shared" si="25"/>
        <v>697.57158366815179</v>
      </c>
      <c r="J162" s="11">
        <f t="shared" si="26"/>
        <v>6046.334171115117</v>
      </c>
      <c r="K162" s="11">
        <f t="shared" si="30"/>
        <v>159713.25006686151</v>
      </c>
      <c r="L162" s="19">
        <f t="shared" si="27"/>
        <v>5238.9120370370247</v>
      </c>
      <c r="M162" s="19">
        <f t="shared" si="28"/>
        <v>516.68981481480182</v>
      </c>
      <c r="N162" s="19">
        <f t="shared" si="31"/>
        <v>4722.2222222222226</v>
      </c>
      <c r="O162" s="19">
        <f t="shared" si="32"/>
        <v>118055.55555555245</v>
      </c>
      <c r="Q162" s="23">
        <f>SUM($H$8:H162)</f>
        <v>1045305.391991409</v>
      </c>
      <c r="R162" s="23">
        <f>SUM($J$8:J162)</f>
        <v>690286.74993313791</v>
      </c>
      <c r="S162" s="23">
        <f>SUM($I$8:I162)</f>
        <v>355018.64205826877</v>
      </c>
      <c r="T162" s="23">
        <f>SUM($L$8:L162)</f>
        <v>1047781.0278703694</v>
      </c>
      <c r="U162" s="23">
        <f>SUM($N$8:N162)</f>
        <v>731944.44444444682</v>
      </c>
      <c r="V162" s="23">
        <f>SUM($M$8:M162)</f>
        <v>317267.4189814803</v>
      </c>
    </row>
    <row r="163" spans="2:22">
      <c r="B163" s="29"/>
      <c r="C163" s="28"/>
      <c r="E163" s="9">
        <f t="shared" si="29"/>
        <v>48761</v>
      </c>
      <c r="F163" s="31">
        <f t="shared" si="22"/>
        <v>5.0500000000000007</v>
      </c>
      <c r="G163" s="32">
        <f t="shared" si="23"/>
        <v>4.2083333333333339E-3</v>
      </c>
      <c r="H163" s="11">
        <f t="shared" si="24"/>
        <v>6743.905754783269</v>
      </c>
      <c r="I163" s="11">
        <f t="shared" si="25"/>
        <v>672.12659403137559</v>
      </c>
      <c r="J163" s="11">
        <f t="shared" si="26"/>
        <v>6071.7791607518939</v>
      </c>
      <c r="K163" s="11">
        <f t="shared" si="30"/>
        <v>153641.47090610961</v>
      </c>
      <c r="L163" s="19">
        <f t="shared" si="27"/>
        <v>5219.0393518518395</v>
      </c>
      <c r="M163" s="19">
        <f t="shared" si="28"/>
        <v>496.8171296296166</v>
      </c>
      <c r="N163" s="19">
        <f t="shared" si="31"/>
        <v>4722.2222222222226</v>
      </c>
      <c r="O163" s="19">
        <f t="shared" si="32"/>
        <v>113333.33333333023</v>
      </c>
      <c r="Q163" s="23">
        <f>SUM($H$8:H163)</f>
        <v>1052049.2977461922</v>
      </c>
      <c r="R163" s="23">
        <f>SUM($J$8:J163)</f>
        <v>696358.52909388975</v>
      </c>
      <c r="S163" s="23">
        <f>SUM($I$8:I163)</f>
        <v>355690.76865230018</v>
      </c>
      <c r="T163" s="23">
        <f>SUM($L$8:L163)</f>
        <v>1053000.0672222213</v>
      </c>
      <c r="U163" s="23">
        <f>SUM($N$8:N163)</f>
        <v>736666.66666666907</v>
      </c>
      <c r="V163" s="23">
        <f>SUM($M$8:M163)</f>
        <v>317764.2361111099</v>
      </c>
    </row>
    <row r="164" spans="2:22">
      <c r="B164" s="29"/>
      <c r="C164" s="28"/>
      <c r="E164" s="9">
        <f t="shared" si="29"/>
        <v>48792</v>
      </c>
      <c r="F164" s="31">
        <f t="shared" si="22"/>
        <v>5.0500000000000007</v>
      </c>
      <c r="G164" s="32">
        <f t="shared" si="23"/>
        <v>4.2083333333333339E-3</v>
      </c>
      <c r="H164" s="11">
        <f t="shared" si="24"/>
        <v>6743.905754783269</v>
      </c>
      <c r="I164" s="11">
        <f t="shared" si="25"/>
        <v>646.57452339654469</v>
      </c>
      <c r="J164" s="11">
        <f t="shared" si="26"/>
        <v>6097.3312313867245</v>
      </c>
      <c r="K164" s="11">
        <f t="shared" si="30"/>
        <v>147544.13967472289</v>
      </c>
      <c r="L164" s="19">
        <f t="shared" si="27"/>
        <v>5199.1666666666542</v>
      </c>
      <c r="M164" s="19">
        <f t="shared" si="28"/>
        <v>476.94444444443144</v>
      </c>
      <c r="N164" s="19">
        <f t="shared" si="31"/>
        <v>4722.2222222222226</v>
      </c>
      <c r="O164" s="19">
        <f t="shared" si="32"/>
        <v>108611.11111110801</v>
      </c>
      <c r="Q164" s="23">
        <f>SUM($H$8:H164)</f>
        <v>1058793.2035009754</v>
      </c>
      <c r="R164" s="23">
        <f>SUM($J$8:J164)</f>
        <v>702455.8603252765</v>
      </c>
      <c r="S164" s="23">
        <f>SUM($I$8:I164)</f>
        <v>356337.34317569673</v>
      </c>
      <c r="T164" s="23">
        <f>SUM($L$8:L164)</f>
        <v>1058199.233888888</v>
      </c>
      <c r="U164" s="23">
        <f>SUM($N$8:N164)</f>
        <v>741388.88888889132</v>
      </c>
      <c r="V164" s="23">
        <f>SUM($M$8:M164)</f>
        <v>318241.18055555434</v>
      </c>
    </row>
    <row r="165" spans="2:22">
      <c r="B165" s="29"/>
      <c r="C165" s="28"/>
      <c r="E165" s="9">
        <f t="shared" si="29"/>
        <v>48823</v>
      </c>
      <c r="F165" s="31">
        <f t="shared" si="22"/>
        <v>5.0500000000000007</v>
      </c>
      <c r="G165" s="32">
        <f t="shared" si="23"/>
        <v>4.2083333333333339E-3</v>
      </c>
      <c r="H165" s="11">
        <f t="shared" si="24"/>
        <v>6743.905754783269</v>
      </c>
      <c r="I165" s="11">
        <f t="shared" si="25"/>
        <v>620.91492113112554</v>
      </c>
      <c r="J165" s="11">
        <f t="shared" si="26"/>
        <v>6122.9908336521439</v>
      </c>
      <c r="K165" s="11">
        <f t="shared" si="30"/>
        <v>141421.14884107074</v>
      </c>
      <c r="L165" s="19">
        <f t="shared" si="27"/>
        <v>5179.293981481469</v>
      </c>
      <c r="M165" s="19">
        <f t="shared" si="28"/>
        <v>457.07175925924628</v>
      </c>
      <c r="N165" s="19">
        <f t="shared" si="31"/>
        <v>4722.2222222222226</v>
      </c>
      <c r="O165" s="19">
        <f t="shared" si="32"/>
        <v>103888.88888888579</v>
      </c>
      <c r="Q165" s="23">
        <f>SUM($H$8:H165)</f>
        <v>1065537.1092557586</v>
      </c>
      <c r="R165" s="23">
        <f>SUM($J$8:J165)</f>
        <v>708578.85115892859</v>
      </c>
      <c r="S165" s="23">
        <f>SUM($I$8:I165)</f>
        <v>356958.25809682783</v>
      </c>
      <c r="T165" s="23">
        <f>SUM($L$8:L165)</f>
        <v>1063378.5278703696</v>
      </c>
      <c r="U165" s="23">
        <f>SUM($N$8:N165)</f>
        <v>746111.11111111357</v>
      </c>
      <c r="V165" s="23">
        <f>SUM($M$8:M165)</f>
        <v>318698.25231481361</v>
      </c>
    </row>
    <row r="166" spans="2:22">
      <c r="B166" s="29"/>
      <c r="C166" s="28"/>
      <c r="E166" s="9">
        <f t="shared" si="29"/>
        <v>48853</v>
      </c>
      <c r="F166" s="31">
        <f t="shared" si="22"/>
        <v>5.0500000000000007</v>
      </c>
      <c r="G166" s="32">
        <f t="shared" si="23"/>
        <v>4.2083333333333339E-3</v>
      </c>
      <c r="H166" s="11">
        <f t="shared" si="24"/>
        <v>6743.905754783269</v>
      </c>
      <c r="I166" s="11">
        <f t="shared" si="25"/>
        <v>595.14733470617273</v>
      </c>
      <c r="J166" s="11">
        <f t="shared" si="26"/>
        <v>6148.7584200770962</v>
      </c>
      <c r="K166" s="11">
        <f t="shared" si="30"/>
        <v>135272.39042099364</v>
      </c>
      <c r="L166" s="19">
        <f t="shared" si="27"/>
        <v>5159.4212962962838</v>
      </c>
      <c r="M166" s="19">
        <f t="shared" si="28"/>
        <v>437.19907407406112</v>
      </c>
      <c r="N166" s="19">
        <f t="shared" si="31"/>
        <v>4722.2222222222226</v>
      </c>
      <c r="O166" s="19">
        <f t="shared" si="32"/>
        <v>99166.666666663572</v>
      </c>
      <c r="Q166" s="23">
        <f>SUM($H$8:H166)</f>
        <v>1072281.0150105418</v>
      </c>
      <c r="R166" s="23">
        <f>SUM($J$8:J166)</f>
        <v>714727.60957900574</v>
      </c>
      <c r="S166" s="23">
        <f>SUM($I$8:I166)</f>
        <v>357553.40543153399</v>
      </c>
      <c r="T166" s="23">
        <f>SUM($L$8:L166)</f>
        <v>1068537.9491666658</v>
      </c>
      <c r="U166" s="23">
        <f>SUM($N$8:N166)</f>
        <v>750833.33333333582</v>
      </c>
      <c r="V166" s="23">
        <f>SUM($M$8:M166)</f>
        <v>319135.45138888765</v>
      </c>
    </row>
    <row r="167" spans="2:22">
      <c r="B167" s="29"/>
      <c r="C167" s="28"/>
      <c r="E167" s="9">
        <f t="shared" si="29"/>
        <v>48884</v>
      </c>
      <c r="F167" s="31">
        <f t="shared" si="22"/>
        <v>5.0500000000000007</v>
      </c>
      <c r="G167" s="32">
        <f t="shared" si="23"/>
        <v>4.2083333333333339E-3</v>
      </c>
      <c r="H167" s="11">
        <f t="shared" si="24"/>
        <v>6743.905754783269</v>
      </c>
      <c r="I167" s="11">
        <f t="shared" si="25"/>
        <v>569.27130968834831</v>
      </c>
      <c r="J167" s="11">
        <f t="shared" si="26"/>
        <v>6174.6344450949209</v>
      </c>
      <c r="K167" s="11">
        <f t="shared" si="30"/>
        <v>129097.75597589872</v>
      </c>
      <c r="L167" s="19">
        <f t="shared" si="27"/>
        <v>5139.5486111110986</v>
      </c>
      <c r="M167" s="19">
        <f t="shared" si="28"/>
        <v>417.3263888888759</v>
      </c>
      <c r="N167" s="19">
        <f t="shared" si="31"/>
        <v>4722.2222222222226</v>
      </c>
      <c r="O167" s="19">
        <f t="shared" si="32"/>
        <v>94444.444444441353</v>
      </c>
      <c r="Q167" s="23">
        <f>SUM($H$8:H167)</f>
        <v>1079024.920765325</v>
      </c>
      <c r="R167" s="23">
        <f>SUM($J$8:J167)</f>
        <v>720902.24402410071</v>
      </c>
      <c r="S167" s="23">
        <f>SUM($I$8:I167)</f>
        <v>358122.67674122233</v>
      </c>
      <c r="T167" s="23">
        <f>SUM($L$8:L167)</f>
        <v>1073677.4977777768</v>
      </c>
      <c r="U167" s="23">
        <f>SUM($N$8:N167)</f>
        <v>755555.55555555806</v>
      </c>
      <c r="V167" s="23">
        <f>SUM($M$8:M167)</f>
        <v>319552.77777777653</v>
      </c>
    </row>
    <row r="168" spans="2:22">
      <c r="B168" s="29"/>
      <c r="C168" s="28"/>
      <c r="E168" s="9">
        <f t="shared" si="29"/>
        <v>48914</v>
      </c>
      <c r="F168" s="31">
        <f t="shared" si="22"/>
        <v>5.0500000000000007</v>
      </c>
      <c r="G168" s="32">
        <f t="shared" si="23"/>
        <v>4.2083333333333339E-3</v>
      </c>
      <c r="H168" s="11">
        <f t="shared" si="24"/>
        <v>6743.905754783269</v>
      </c>
      <c r="I168" s="11">
        <f t="shared" si="25"/>
        <v>543.28638973190721</v>
      </c>
      <c r="J168" s="11">
        <f t="shared" si="26"/>
        <v>6200.6193650513615</v>
      </c>
      <c r="K168" s="11">
        <f t="shared" si="30"/>
        <v>122897.13661084736</v>
      </c>
      <c r="L168" s="19">
        <f t="shared" si="27"/>
        <v>5119.6759259259134</v>
      </c>
      <c r="M168" s="19">
        <f t="shared" si="28"/>
        <v>397.45370370369073</v>
      </c>
      <c r="N168" s="19">
        <f t="shared" si="31"/>
        <v>4722.2222222222226</v>
      </c>
      <c r="O168" s="19">
        <f t="shared" si="32"/>
        <v>89722.222222219134</v>
      </c>
      <c r="Q168" s="23">
        <f>SUM($H$8:H168)</f>
        <v>1085768.8265201082</v>
      </c>
      <c r="R168" s="23">
        <f>SUM($J$8:J168)</f>
        <v>727102.8633891521</v>
      </c>
      <c r="S168" s="23">
        <f>SUM($I$8:I168)</f>
        <v>358665.96313095425</v>
      </c>
      <c r="T168" s="23">
        <f>SUM($L$8:L168)</f>
        <v>1078797.1737037026</v>
      </c>
      <c r="U168" s="23">
        <f>SUM($N$8:N168)</f>
        <v>760277.77777778031</v>
      </c>
      <c r="V168" s="23">
        <f>SUM($M$8:M168)</f>
        <v>319950.23148148024</v>
      </c>
    </row>
    <row r="169" spans="2:22">
      <c r="B169" s="29"/>
      <c r="C169" s="28"/>
      <c r="E169" s="9">
        <f t="shared" si="29"/>
        <v>48945</v>
      </c>
      <c r="F169" s="31">
        <f t="shared" si="22"/>
        <v>5.0500000000000007</v>
      </c>
      <c r="G169" s="32">
        <f t="shared" si="23"/>
        <v>4.2083333333333339E-3</v>
      </c>
      <c r="H169" s="11">
        <f t="shared" si="24"/>
        <v>6743.905754783269</v>
      </c>
      <c r="I169" s="11">
        <f t="shared" si="25"/>
        <v>517.19211657064932</v>
      </c>
      <c r="J169" s="11">
        <f t="shared" si="26"/>
        <v>6226.71363821262</v>
      </c>
      <c r="K169" s="11">
        <f t="shared" si="30"/>
        <v>116670.42297263474</v>
      </c>
      <c r="L169" s="19">
        <f t="shared" si="27"/>
        <v>5099.8032407407281</v>
      </c>
      <c r="M169" s="19">
        <f t="shared" si="28"/>
        <v>377.58101851850557</v>
      </c>
      <c r="N169" s="19">
        <f t="shared" si="31"/>
        <v>4722.2222222222226</v>
      </c>
      <c r="O169" s="19">
        <f t="shared" si="32"/>
        <v>84999.999999996915</v>
      </c>
      <c r="Q169" s="23">
        <f>SUM($H$8:H169)</f>
        <v>1092512.7322748913</v>
      </c>
      <c r="R169" s="23">
        <f>SUM($J$8:J169)</f>
        <v>733329.57702736475</v>
      </c>
      <c r="S169" s="23">
        <f>SUM($I$8:I169)</f>
        <v>359183.1552475249</v>
      </c>
      <c r="T169" s="23">
        <f>SUM($L$8:L169)</f>
        <v>1083896.9769444433</v>
      </c>
      <c r="U169" s="23">
        <f>SUM($N$8:N169)</f>
        <v>765000.00000000256</v>
      </c>
      <c r="V169" s="23">
        <f>SUM($M$8:M169)</f>
        <v>320327.81249999872</v>
      </c>
    </row>
    <row r="170" spans="2:22">
      <c r="B170" s="29"/>
      <c r="C170" s="28"/>
      <c r="E170" s="9">
        <f t="shared" si="29"/>
        <v>48976</v>
      </c>
      <c r="F170" s="31">
        <f t="shared" si="22"/>
        <v>5.0500000000000007</v>
      </c>
      <c r="G170" s="32">
        <f t="shared" si="23"/>
        <v>4.2083333333333339E-3</v>
      </c>
      <c r="H170" s="11">
        <f t="shared" si="24"/>
        <v>6743.905754783269</v>
      </c>
      <c r="I170" s="11">
        <f t="shared" si="25"/>
        <v>490.98803000983793</v>
      </c>
      <c r="J170" s="11">
        <f t="shared" si="26"/>
        <v>6252.9177247734315</v>
      </c>
      <c r="K170" s="11">
        <f t="shared" si="30"/>
        <v>110417.50524786131</v>
      </c>
      <c r="L170" s="19">
        <f t="shared" si="27"/>
        <v>5079.9305555555429</v>
      </c>
      <c r="M170" s="19">
        <f t="shared" si="28"/>
        <v>357.70833333332041</v>
      </c>
      <c r="N170" s="19">
        <f t="shared" si="31"/>
        <v>4722.2222222222226</v>
      </c>
      <c r="O170" s="19">
        <f t="shared" si="32"/>
        <v>80277.777777774696</v>
      </c>
      <c r="Q170" s="23">
        <f>SUM($H$8:H170)</f>
        <v>1099256.6380296745</v>
      </c>
      <c r="R170" s="23">
        <f>SUM($J$8:J170)</f>
        <v>739582.49475213815</v>
      </c>
      <c r="S170" s="23">
        <f>SUM($I$8:I170)</f>
        <v>359674.14327753475</v>
      </c>
      <c r="T170" s="23">
        <f>SUM($L$8:L170)</f>
        <v>1088976.9074999988</v>
      </c>
      <c r="U170" s="23">
        <f>SUM($N$8:N170)</f>
        <v>769722.22222222481</v>
      </c>
      <c r="V170" s="23">
        <f>SUM($M$8:M170)</f>
        <v>320685.52083333203</v>
      </c>
    </row>
    <row r="171" spans="2:22">
      <c r="B171" s="29"/>
      <c r="C171" s="28"/>
      <c r="E171" s="9">
        <f t="shared" si="29"/>
        <v>49004</v>
      </c>
      <c r="F171" s="31">
        <f t="shared" si="22"/>
        <v>5.0500000000000007</v>
      </c>
      <c r="G171" s="32">
        <f t="shared" si="23"/>
        <v>4.2083333333333339E-3</v>
      </c>
      <c r="H171" s="11">
        <f t="shared" si="24"/>
        <v>6743.905754783269</v>
      </c>
      <c r="I171" s="11">
        <f t="shared" si="25"/>
        <v>464.67366791808308</v>
      </c>
      <c r="J171" s="11">
        <f t="shared" si="26"/>
        <v>6279.2320868651859</v>
      </c>
      <c r="K171" s="11">
        <f t="shared" si="30"/>
        <v>104138.27316099612</v>
      </c>
      <c r="L171" s="19">
        <f t="shared" si="27"/>
        <v>5060.0578703703577</v>
      </c>
      <c r="M171" s="19">
        <f t="shared" si="28"/>
        <v>337.83564814813525</v>
      </c>
      <c r="N171" s="19">
        <f t="shared" si="31"/>
        <v>4722.2222222222226</v>
      </c>
      <c r="O171" s="19">
        <f t="shared" si="32"/>
        <v>75555.555555552477</v>
      </c>
      <c r="Q171" s="23">
        <f>SUM($H$8:H171)</f>
        <v>1106000.5437844577</v>
      </c>
      <c r="R171" s="23">
        <f>SUM($J$8:J171)</f>
        <v>745861.72683900339</v>
      </c>
      <c r="S171" s="23">
        <f>SUM($I$8:I171)</f>
        <v>360138.81694545283</v>
      </c>
      <c r="T171" s="23">
        <f>SUM($L$8:L171)</f>
        <v>1094036.9653703691</v>
      </c>
      <c r="U171" s="23">
        <f>SUM($N$8:N171)</f>
        <v>774444.44444444706</v>
      </c>
      <c r="V171" s="23">
        <f>SUM($M$8:M171)</f>
        <v>321023.35648148018</v>
      </c>
    </row>
    <row r="172" spans="2:22">
      <c r="B172" s="29"/>
      <c r="C172" s="28"/>
      <c r="E172" s="9">
        <f t="shared" si="29"/>
        <v>49035</v>
      </c>
      <c r="F172" s="31">
        <f t="shared" si="22"/>
        <v>5.0500000000000007</v>
      </c>
      <c r="G172" s="32">
        <f t="shared" si="23"/>
        <v>4.2083333333333339E-3</v>
      </c>
      <c r="H172" s="11">
        <f t="shared" si="24"/>
        <v>6743.905754783269</v>
      </c>
      <c r="I172" s="11">
        <f t="shared" si="25"/>
        <v>438.24856621919207</v>
      </c>
      <c r="J172" s="11">
        <f t="shared" si="26"/>
        <v>6305.6571885640769</v>
      </c>
      <c r="K172" s="11">
        <f t="shared" si="30"/>
        <v>97832.615972432046</v>
      </c>
      <c r="L172" s="19">
        <f t="shared" si="27"/>
        <v>5040.1851851851725</v>
      </c>
      <c r="M172" s="19">
        <f t="shared" si="28"/>
        <v>317.96296296295003</v>
      </c>
      <c r="N172" s="19">
        <f t="shared" si="31"/>
        <v>4722.2222222222226</v>
      </c>
      <c r="O172" s="19">
        <f t="shared" si="32"/>
        <v>70833.333333330258</v>
      </c>
      <c r="Q172" s="23">
        <f>SUM($H$8:H172)</f>
        <v>1112744.4495392409</v>
      </c>
      <c r="R172" s="23">
        <f>SUM($J$8:J172)</f>
        <v>752167.38402756746</v>
      </c>
      <c r="S172" s="23">
        <f>SUM($I$8:I172)</f>
        <v>360577.065511672</v>
      </c>
      <c r="T172" s="23">
        <f>SUM($L$8:L172)</f>
        <v>1099077.1505555543</v>
      </c>
      <c r="U172" s="23">
        <f>SUM($N$8:N172)</f>
        <v>779166.66666666931</v>
      </c>
      <c r="V172" s="23">
        <f>SUM($M$8:M172)</f>
        <v>321341.31944444316</v>
      </c>
    </row>
    <row r="173" spans="2:22">
      <c r="B173" s="29"/>
      <c r="C173" s="28"/>
      <c r="E173" s="9">
        <f t="shared" si="29"/>
        <v>49065</v>
      </c>
      <c r="F173" s="31">
        <f t="shared" si="22"/>
        <v>5.0500000000000007</v>
      </c>
      <c r="G173" s="32">
        <f t="shared" si="23"/>
        <v>4.2083333333333339E-3</v>
      </c>
      <c r="H173" s="11">
        <f t="shared" si="24"/>
        <v>6743.905754783269</v>
      </c>
      <c r="I173" s="11">
        <f t="shared" si="25"/>
        <v>411.71225888398493</v>
      </c>
      <c r="J173" s="11">
        <f t="shared" si="26"/>
        <v>6332.1934958992842</v>
      </c>
      <c r="K173" s="11">
        <f t="shared" si="30"/>
        <v>91500.422476532767</v>
      </c>
      <c r="L173" s="19">
        <f t="shared" si="27"/>
        <v>5020.3124999999873</v>
      </c>
      <c r="M173" s="19">
        <f t="shared" si="28"/>
        <v>298.09027777776487</v>
      </c>
      <c r="N173" s="19">
        <f t="shared" si="31"/>
        <v>4722.2222222222226</v>
      </c>
      <c r="O173" s="19">
        <f t="shared" si="32"/>
        <v>66111.111111108039</v>
      </c>
      <c r="Q173" s="23">
        <f>SUM($H$8:H173)</f>
        <v>1119488.3552940241</v>
      </c>
      <c r="R173" s="23">
        <f>SUM($J$8:J173)</f>
        <v>758499.57752346678</v>
      </c>
      <c r="S173" s="23">
        <f>SUM($I$8:I173)</f>
        <v>360988.77777055599</v>
      </c>
      <c r="T173" s="23">
        <f>SUM($L$8:L173)</f>
        <v>1104097.4630555543</v>
      </c>
      <c r="U173" s="23">
        <f>SUM($N$8:N173)</f>
        <v>783888.88888889155</v>
      </c>
      <c r="V173" s="23">
        <f>SUM($M$8:M173)</f>
        <v>321639.40972222091</v>
      </c>
    </row>
    <row r="174" spans="2:22">
      <c r="B174" s="29"/>
      <c r="C174" s="28"/>
      <c r="E174" s="9">
        <f t="shared" si="29"/>
        <v>49096</v>
      </c>
      <c r="F174" s="31">
        <f t="shared" si="22"/>
        <v>5.0500000000000007</v>
      </c>
      <c r="G174" s="32">
        <f t="shared" si="23"/>
        <v>4.2083333333333339E-3</v>
      </c>
      <c r="H174" s="11">
        <f t="shared" si="24"/>
        <v>6743.905754783269</v>
      </c>
      <c r="I174" s="11">
        <f t="shared" si="25"/>
        <v>385.06427792207546</v>
      </c>
      <c r="J174" s="11">
        <f t="shared" si="26"/>
        <v>6358.8414768611938</v>
      </c>
      <c r="K174" s="11">
        <f t="shared" si="30"/>
        <v>85141.580999671569</v>
      </c>
      <c r="L174" s="19">
        <f t="shared" si="27"/>
        <v>5000.439814814802</v>
      </c>
      <c r="M174" s="19">
        <f t="shared" si="28"/>
        <v>278.21759259257971</v>
      </c>
      <c r="N174" s="19">
        <f t="shared" si="31"/>
        <v>4722.2222222222226</v>
      </c>
      <c r="O174" s="19">
        <f t="shared" si="32"/>
        <v>61388.88888888582</v>
      </c>
      <c r="Q174" s="23">
        <f>SUM($H$8:H174)</f>
        <v>1126232.2610488073</v>
      </c>
      <c r="R174" s="23">
        <f>SUM($J$8:J174)</f>
        <v>764858.41900032794</v>
      </c>
      <c r="S174" s="23">
        <f>SUM($I$8:I174)</f>
        <v>361373.84204847808</v>
      </c>
      <c r="T174" s="23">
        <f>SUM($L$8:L174)</f>
        <v>1109097.9028703691</v>
      </c>
      <c r="U174" s="23">
        <f>SUM($N$8:N174)</f>
        <v>788611.1111111138</v>
      </c>
      <c r="V174" s="23">
        <f>SUM($M$8:M174)</f>
        <v>321917.62731481349</v>
      </c>
    </row>
    <row r="175" spans="2:22">
      <c r="B175" s="29"/>
      <c r="C175" s="28"/>
      <c r="E175" s="9">
        <f t="shared" si="29"/>
        <v>49126</v>
      </c>
      <c r="F175" s="31">
        <f t="shared" si="22"/>
        <v>5.0500000000000007</v>
      </c>
      <c r="G175" s="32">
        <f t="shared" si="23"/>
        <v>4.2083333333333339E-3</v>
      </c>
      <c r="H175" s="11">
        <f t="shared" si="24"/>
        <v>6743.905754783269</v>
      </c>
      <c r="I175" s="11">
        <f t="shared" si="25"/>
        <v>358.30415337361791</v>
      </c>
      <c r="J175" s="11">
        <f t="shared" si="26"/>
        <v>6385.6016014096513</v>
      </c>
      <c r="K175" s="11">
        <f t="shared" si="30"/>
        <v>78755.979398261916</v>
      </c>
      <c r="L175" s="19">
        <f t="shared" si="27"/>
        <v>4980.5671296296168</v>
      </c>
      <c r="M175" s="19">
        <f t="shared" si="28"/>
        <v>258.34490740739454</v>
      </c>
      <c r="N175" s="19">
        <f t="shared" si="31"/>
        <v>4722.2222222222226</v>
      </c>
      <c r="O175" s="19">
        <f t="shared" si="32"/>
        <v>56666.666666663601</v>
      </c>
      <c r="Q175" s="23">
        <f>SUM($H$8:H175)</f>
        <v>1132976.1668035905</v>
      </c>
      <c r="R175" s="23">
        <f>SUM($J$8:J175)</f>
        <v>771244.02060173755</v>
      </c>
      <c r="S175" s="23">
        <f>SUM($I$8:I175)</f>
        <v>361732.14620185172</v>
      </c>
      <c r="T175" s="23">
        <f>SUM($L$8:L175)</f>
        <v>1114078.4699999988</v>
      </c>
      <c r="U175" s="23">
        <f>SUM($N$8:N175)</f>
        <v>793333.33333333605</v>
      </c>
      <c r="V175" s="23">
        <f>SUM($M$8:M175)</f>
        <v>322175.97222222091</v>
      </c>
    </row>
    <row r="176" spans="2:22">
      <c r="B176" s="29"/>
      <c r="C176" s="28"/>
      <c r="E176" s="9">
        <f t="shared" si="29"/>
        <v>49157</v>
      </c>
      <c r="F176" s="31">
        <f t="shared" si="22"/>
        <v>5.0500000000000007</v>
      </c>
      <c r="G176" s="32">
        <f t="shared" si="23"/>
        <v>4.2083333333333339E-3</v>
      </c>
      <c r="H176" s="11">
        <f t="shared" si="24"/>
        <v>6743.905754783269</v>
      </c>
      <c r="I176" s="11">
        <f t="shared" si="25"/>
        <v>331.43141330101895</v>
      </c>
      <c r="J176" s="11">
        <f t="shared" si="26"/>
        <v>6412.4743414822497</v>
      </c>
      <c r="K176" s="11">
        <f t="shared" si="30"/>
        <v>72343.505056779672</v>
      </c>
      <c r="L176" s="19">
        <f t="shared" si="27"/>
        <v>4960.6944444444316</v>
      </c>
      <c r="M176" s="19">
        <f t="shared" si="28"/>
        <v>238.47222222220935</v>
      </c>
      <c r="N176" s="19">
        <f t="shared" si="31"/>
        <v>4722.2222222222226</v>
      </c>
      <c r="O176" s="19">
        <f t="shared" si="32"/>
        <v>51944.444444441382</v>
      </c>
      <c r="Q176" s="23">
        <f>SUM($H$8:H176)</f>
        <v>1139720.0725583737</v>
      </c>
      <c r="R176" s="23">
        <f>SUM($J$8:J176)</f>
        <v>777656.49494321982</v>
      </c>
      <c r="S176" s="23">
        <f>SUM($I$8:I176)</f>
        <v>362063.57761515275</v>
      </c>
      <c r="T176" s="23">
        <f>SUM($L$8:L176)</f>
        <v>1119039.1644444433</v>
      </c>
      <c r="U176" s="23">
        <f>SUM($N$8:N176)</f>
        <v>798055.5555555583</v>
      </c>
      <c r="V176" s="23">
        <f>SUM($M$8:M176)</f>
        <v>322414.4444444431</v>
      </c>
    </row>
    <row r="177" spans="2:22">
      <c r="B177" s="29"/>
      <c r="C177" s="28"/>
      <c r="E177" s="9">
        <f t="shared" si="29"/>
        <v>49188</v>
      </c>
      <c r="F177" s="31">
        <f t="shared" si="22"/>
        <v>5.0500000000000007</v>
      </c>
      <c r="G177" s="32">
        <f t="shared" si="23"/>
        <v>4.2083333333333339E-3</v>
      </c>
      <c r="H177" s="11">
        <f t="shared" si="24"/>
        <v>6743.905754783269</v>
      </c>
      <c r="I177" s="11">
        <f t="shared" si="25"/>
        <v>304.44558378061447</v>
      </c>
      <c r="J177" s="11">
        <f t="shared" si="26"/>
        <v>6439.4601710026545</v>
      </c>
      <c r="K177" s="11">
        <f t="shared" si="30"/>
        <v>65904.044885777024</v>
      </c>
      <c r="L177" s="19">
        <f t="shared" si="27"/>
        <v>4940.8217592592464</v>
      </c>
      <c r="M177" s="19">
        <f t="shared" si="28"/>
        <v>218.59953703702419</v>
      </c>
      <c r="N177" s="19">
        <f t="shared" si="31"/>
        <v>4722.2222222222226</v>
      </c>
      <c r="O177" s="19">
        <f t="shared" si="32"/>
        <v>47222.222222219163</v>
      </c>
      <c r="Q177" s="23">
        <f>SUM($H$8:H177)</f>
        <v>1146463.9783131569</v>
      </c>
      <c r="R177" s="23">
        <f>SUM($J$8:J177)</f>
        <v>784095.95511422248</v>
      </c>
      <c r="S177" s="23">
        <f>SUM($I$8:I177)</f>
        <v>362368.02319893334</v>
      </c>
      <c r="T177" s="23">
        <f>SUM($L$8:L177)</f>
        <v>1123979.9862037026</v>
      </c>
      <c r="U177" s="23">
        <f>SUM($N$8:N177)</f>
        <v>802777.77777778055</v>
      </c>
      <c r="V177" s="23">
        <f>SUM($M$8:M177)</f>
        <v>322633.04398148012</v>
      </c>
    </row>
    <row r="178" spans="2:22">
      <c r="B178" s="29"/>
      <c r="C178" s="28"/>
      <c r="E178" s="9">
        <f t="shared" si="29"/>
        <v>49218</v>
      </c>
      <c r="F178" s="31">
        <f t="shared" si="22"/>
        <v>5.0500000000000007</v>
      </c>
      <c r="G178" s="32">
        <f t="shared" si="23"/>
        <v>4.2083333333333339E-3</v>
      </c>
      <c r="H178" s="11">
        <f t="shared" si="24"/>
        <v>6743.905754783269</v>
      </c>
      <c r="I178" s="11">
        <f t="shared" si="25"/>
        <v>277.34618889431169</v>
      </c>
      <c r="J178" s="11">
        <f t="shared" si="26"/>
        <v>6466.559565888957</v>
      </c>
      <c r="K178" s="11">
        <f t="shared" si="30"/>
        <v>59437.485319888066</v>
      </c>
      <c r="L178" s="19">
        <f t="shared" si="27"/>
        <v>4920.9490740740621</v>
      </c>
      <c r="M178" s="19">
        <f t="shared" si="28"/>
        <v>198.726851851839</v>
      </c>
      <c r="N178" s="19">
        <f t="shared" si="31"/>
        <v>4722.2222222222226</v>
      </c>
      <c r="O178" s="19">
        <f t="shared" si="32"/>
        <v>42499.999999996944</v>
      </c>
      <c r="Q178" s="23">
        <f>SUM($H$8:H178)</f>
        <v>1153207.8840679401</v>
      </c>
      <c r="R178" s="23">
        <f>SUM($J$8:J178)</f>
        <v>790562.51468011143</v>
      </c>
      <c r="S178" s="23">
        <f>SUM($I$8:I178)</f>
        <v>362645.36938782764</v>
      </c>
      <c r="T178" s="23">
        <f>SUM($L$8:L178)</f>
        <v>1128900.9352777768</v>
      </c>
      <c r="U178" s="23">
        <f>SUM($N$8:N178)</f>
        <v>807500.00000000279</v>
      </c>
      <c r="V178" s="23">
        <f>SUM($M$8:M178)</f>
        <v>322831.77083333198</v>
      </c>
    </row>
    <row r="179" spans="2:22">
      <c r="B179" s="29"/>
      <c r="C179" s="28"/>
      <c r="E179" s="9">
        <f t="shared" si="29"/>
        <v>49249</v>
      </c>
      <c r="F179" s="31">
        <f t="shared" si="22"/>
        <v>5.0500000000000007</v>
      </c>
      <c r="G179" s="32">
        <f t="shared" si="23"/>
        <v>4.2083333333333339E-3</v>
      </c>
      <c r="H179" s="11">
        <f t="shared" si="24"/>
        <v>6743.905754783269</v>
      </c>
      <c r="I179" s="11">
        <f t="shared" si="25"/>
        <v>250.13275072119563</v>
      </c>
      <c r="J179" s="11">
        <f t="shared" si="26"/>
        <v>6493.7730040620736</v>
      </c>
      <c r="K179" s="11">
        <f t="shared" si="30"/>
        <v>52943.712315825993</v>
      </c>
      <c r="L179" s="19">
        <f t="shared" si="27"/>
        <v>4901.0763888888769</v>
      </c>
      <c r="M179" s="19">
        <f t="shared" si="28"/>
        <v>178.85416666665384</v>
      </c>
      <c r="N179" s="19">
        <f t="shared" si="31"/>
        <v>4722.2222222222226</v>
      </c>
      <c r="O179" s="19">
        <f t="shared" si="32"/>
        <v>37777.777777774725</v>
      </c>
      <c r="Q179" s="23">
        <f>SUM($H$8:H179)</f>
        <v>1159951.7898227233</v>
      </c>
      <c r="R179" s="23">
        <f>SUM($J$8:J179)</f>
        <v>797056.28768417356</v>
      </c>
      <c r="S179" s="23">
        <f>SUM($I$8:I179)</f>
        <v>362895.50213854882</v>
      </c>
      <c r="T179" s="23">
        <f>SUM($L$8:L179)</f>
        <v>1133802.0116666658</v>
      </c>
      <c r="U179" s="23">
        <f>SUM($N$8:N179)</f>
        <v>812222.22222222504</v>
      </c>
      <c r="V179" s="23">
        <f>SUM($M$8:M179)</f>
        <v>323010.6249999986</v>
      </c>
    </row>
    <row r="180" spans="2:22">
      <c r="B180" s="29"/>
      <c r="C180" s="28"/>
      <c r="E180" s="9">
        <f t="shared" si="29"/>
        <v>49279</v>
      </c>
      <c r="F180" s="31">
        <f t="shared" si="22"/>
        <v>5.0500000000000007</v>
      </c>
      <c r="G180" s="32">
        <f t="shared" si="23"/>
        <v>4.2083333333333339E-3</v>
      </c>
      <c r="H180" s="11">
        <f t="shared" si="24"/>
        <v>6743.905754783269</v>
      </c>
      <c r="I180" s="11">
        <f t="shared" si="25"/>
        <v>222.80478932910108</v>
      </c>
      <c r="J180" s="11">
        <f t="shared" si="26"/>
        <v>6521.1009654541676</v>
      </c>
      <c r="K180" s="11">
        <f t="shared" si="30"/>
        <v>46422.611350371822</v>
      </c>
      <c r="L180" s="19">
        <f t="shared" si="27"/>
        <v>4881.2037037036916</v>
      </c>
      <c r="M180" s="19">
        <f t="shared" si="28"/>
        <v>158.98148148146865</v>
      </c>
      <c r="N180" s="19">
        <f t="shared" si="31"/>
        <v>4722.2222222222226</v>
      </c>
      <c r="O180" s="19">
        <f t="shared" si="32"/>
        <v>33055.555555552506</v>
      </c>
      <c r="Q180" s="23">
        <f>SUM($H$8:H180)</f>
        <v>1166695.6955775064</v>
      </c>
      <c r="R180" s="23">
        <f>SUM($J$8:J180)</f>
        <v>803577.38864962768</v>
      </c>
      <c r="S180" s="23">
        <f>SUM($I$8:I180)</f>
        <v>363118.30692787794</v>
      </c>
      <c r="T180" s="23">
        <f>SUM($L$8:L180)</f>
        <v>1138683.2153703694</v>
      </c>
      <c r="U180" s="23">
        <f>SUM($N$8:N180)</f>
        <v>816944.44444444729</v>
      </c>
      <c r="V180" s="23">
        <f>SUM($M$8:M180)</f>
        <v>323169.60648148006</v>
      </c>
    </row>
    <row r="181" spans="2:22">
      <c r="B181" s="29"/>
      <c r="C181" s="28"/>
      <c r="E181" s="9">
        <f t="shared" si="29"/>
        <v>49310</v>
      </c>
      <c r="F181" s="31">
        <f t="shared" si="22"/>
        <v>5.0500000000000007</v>
      </c>
      <c r="G181" s="32">
        <f t="shared" si="23"/>
        <v>4.2083333333333339E-3</v>
      </c>
      <c r="H181" s="11">
        <f t="shared" si="24"/>
        <v>6743.905754783269</v>
      </c>
      <c r="I181" s="11">
        <f t="shared" si="25"/>
        <v>195.36182276614812</v>
      </c>
      <c r="J181" s="11">
        <f t="shared" si="26"/>
        <v>6548.5439320171208</v>
      </c>
      <c r="K181" s="11">
        <f t="shared" si="30"/>
        <v>39874.067418354702</v>
      </c>
      <c r="L181" s="19">
        <f t="shared" si="27"/>
        <v>4861.3310185185064</v>
      </c>
      <c r="M181" s="19">
        <f t="shared" si="28"/>
        <v>139.10879629628349</v>
      </c>
      <c r="N181" s="19">
        <f t="shared" si="31"/>
        <v>4722.2222222222226</v>
      </c>
      <c r="O181" s="19">
        <f t="shared" si="32"/>
        <v>28333.333333330283</v>
      </c>
      <c r="Q181" s="23">
        <f>SUM($H$8:H181)</f>
        <v>1173439.6013322896</v>
      </c>
      <c r="R181" s="23">
        <f>SUM($J$8:J181)</f>
        <v>810125.93258164485</v>
      </c>
      <c r="S181" s="23">
        <f>SUM($I$8:I181)</f>
        <v>363313.66875064408</v>
      </c>
      <c r="T181" s="23">
        <f>SUM($L$8:L181)</f>
        <v>1143544.5463888878</v>
      </c>
      <c r="U181" s="23">
        <f>SUM($N$8:N181)</f>
        <v>821666.66666666954</v>
      </c>
      <c r="V181" s="23">
        <f>SUM($M$8:M181)</f>
        <v>323308.71527777635</v>
      </c>
    </row>
    <row r="182" spans="2:22">
      <c r="B182" s="29"/>
      <c r="C182" s="28"/>
      <c r="E182" s="9">
        <f t="shared" si="29"/>
        <v>49341</v>
      </c>
      <c r="F182" s="31">
        <f t="shared" si="22"/>
        <v>5.0500000000000007</v>
      </c>
      <c r="G182" s="32">
        <f t="shared" si="23"/>
        <v>4.2083333333333339E-3</v>
      </c>
      <c r="H182" s="11">
        <f t="shared" si="24"/>
        <v>6743.905754783269</v>
      </c>
      <c r="I182" s="11">
        <f t="shared" si="25"/>
        <v>167.80336705224272</v>
      </c>
      <c r="J182" s="11">
        <f t="shared" si="26"/>
        <v>6576.1023877310263</v>
      </c>
      <c r="K182" s="11">
        <f t="shared" si="30"/>
        <v>33297.965030623673</v>
      </c>
      <c r="L182" s="19">
        <f t="shared" si="27"/>
        <v>4841.4583333333212</v>
      </c>
      <c r="M182" s="19">
        <f t="shared" si="28"/>
        <v>119.2361111110983</v>
      </c>
      <c r="N182" s="19">
        <f t="shared" si="31"/>
        <v>4722.2222222222226</v>
      </c>
      <c r="O182" s="19">
        <f t="shared" si="32"/>
        <v>23611.111111108061</v>
      </c>
      <c r="Q182" s="23">
        <f>SUM($H$8:H182)</f>
        <v>1180183.5070870728</v>
      </c>
      <c r="R182" s="23">
        <f>SUM($J$8:J182)</f>
        <v>816702.03496937593</v>
      </c>
      <c r="S182" s="23">
        <f>SUM($I$8:I182)</f>
        <v>363481.47211769631</v>
      </c>
      <c r="T182" s="23">
        <f>SUM($L$8:L182)</f>
        <v>1148386.0047222211</v>
      </c>
      <c r="U182" s="23">
        <f>SUM($N$8:N182)</f>
        <v>826388.88888889179</v>
      </c>
      <c r="V182" s="23">
        <f>SUM($M$8:M182)</f>
        <v>323427.95138888748</v>
      </c>
    </row>
    <row r="183" spans="2:22">
      <c r="B183" s="29"/>
      <c r="C183" s="28"/>
      <c r="E183" s="9">
        <f t="shared" si="29"/>
        <v>49369</v>
      </c>
      <c r="F183" s="31">
        <f t="shared" si="22"/>
        <v>5.0500000000000007</v>
      </c>
      <c r="G183" s="32">
        <f t="shared" si="23"/>
        <v>4.2083333333333339E-3</v>
      </c>
      <c r="H183" s="11">
        <f t="shared" si="24"/>
        <v>6743.905754783269</v>
      </c>
      <c r="I183" s="11">
        <f t="shared" si="25"/>
        <v>140.12893617054129</v>
      </c>
      <c r="J183" s="11">
        <f t="shared" si="26"/>
        <v>6603.7768186127278</v>
      </c>
      <c r="K183" s="11">
        <f t="shared" si="30"/>
        <v>26694.188212010944</v>
      </c>
      <c r="L183" s="19">
        <f t="shared" si="27"/>
        <v>4821.585648148136</v>
      </c>
      <c r="M183" s="19">
        <f t="shared" si="28"/>
        <v>99.363425925913106</v>
      </c>
      <c r="N183" s="19">
        <f t="shared" si="31"/>
        <v>4722.2222222222226</v>
      </c>
      <c r="O183" s="19">
        <f t="shared" si="32"/>
        <v>18888.888888885838</v>
      </c>
      <c r="Q183" s="23">
        <f>SUM($H$8:H183)</f>
        <v>1186927.412841856</v>
      </c>
      <c r="R183" s="23">
        <f>SUM($J$8:J183)</f>
        <v>823305.81178798864</v>
      </c>
      <c r="S183" s="23">
        <f>SUM($I$8:I183)</f>
        <v>363621.60105386685</v>
      </c>
      <c r="T183" s="23">
        <f>SUM($L$8:L183)</f>
        <v>1153207.5903703691</v>
      </c>
      <c r="U183" s="23">
        <f>SUM($N$8:N183)</f>
        <v>831111.11111111403</v>
      </c>
      <c r="V183" s="23">
        <f>SUM($M$8:M183)</f>
        <v>323527.31481481338</v>
      </c>
    </row>
    <row r="184" spans="2:22">
      <c r="B184" s="29"/>
      <c r="C184" s="28"/>
      <c r="E184" s="9">
        <f t="shared" si="29"/>
        <v>49400</v>
      </c>
      <c r="F184" s="31">
        <f t="shared" si="22"/>
        <v>5.0500000000000007</v>
      </c>
      <c r="G184" s="32">
        <f t="shared" si="23"/>
        <v>4.2083333333333339E-3</v>
      </c>
      <c r="H184" s="11">
        <f t="shared" si="24"/>
        <v>6743.905754783269</v>
      </c>
      <c r="I184" s="11">
        <f t="shared" si="25"/>
        <v>112.33804205887941</v>
      </c>
      <c r="J184" s="11">
        <f t="shared" si="26"/>
        <v>6631.5677127243898</v>
      </c>
      <c r="K184" s="11">
        <f t="shared" si="30"/>
        <v>20062.620499286553</v>
      </c>
      <c r="L184" s="19">
        <f t="shared" si="27"/>
        <v>4801.7129629629508</v>
      </c>
      <c r="M184" s="19">
        <f t="shared" si="28"/>
        <v>79.490740740727915</v>
      </c>
      <c r="N184" s="19">
        <f t="shared" si="31"/>
        <v>4722.2222222222226</v>
      </c>
      <c r="O184" s="19">
        <f t="shared" si="32"/>
        <v>14166.666666663616</v>
      </c>
      <c r="Q184" s="23">
        <f>SUM($H$8:H184)</f>
        <v>1193671.3185966392</v>
      </c>
      <c r="R184" s="23">
        <f>SUM($J$8:J184)</f>
        <v>829937.37950071308</v>
      </c>
      <c r="S184" s="23">
        <f>SUM($I$8:I184)</f>
        <v>363733.93909592571</v>
      </c>
      <c r="T184" s="23">
        <f>SUM($L$8:L184)</f>
        <v>1158009.3033333321</v>
      </c>
      <c r="U184" s="23">
        <f>SUM($N$8:N184)</f>
        <v>835833.33333333628</v>
      </c>
      <c r="V184" s="23">
        <f>SUM($M$8:M184)</f>
        <v>323606.80555555411</v>
      </c>
    </row>
    <row r="185" spans="2:22">
      <c r="B185" s="29"/>
      <c r="C185" s="28"/>
      <c r="E185" s="9">
        <f t="shared" si="29"/>
        <v>49430</v>
      </c>
      <c r="F185" s="31">
        <f t="shared" si="22"/>
        <v>5.0500000000000007</v>
      </c>
      <c r="G185" s="32">
        <f t="shared" si="23"/>
        <v>4.2083333333333339E-3</v>
      </c>
      <c r="H185" s="11">
        <f t="shared" si="24"/>
        <v>6743.905754783269</v>
      </c>
      <c r="I185" s="11">
        <f t="shared" si="25"/>
        <v>84.43019460116426</v>
      </c>
      <c r="J185" s="11">
        <f t="shared" si="26"/>
        <v>6659.4755601821043</v>
      </c>
      <c r="K185" s="11">
        <f t="shared" si="30"/>
        <v>13403.144939104448</v>
      </c>
      <c r="L185" s="19">
        <f t="shared" si="27"/>
        <v>4781.8402777777656</v>
      </c>
      <c r="M185" s="19">
        <f t="shared" si="28"/>
        <v>59.618055555542725</v>
      </c>
      <c r="N185" s="19">
        <f t="shared" si="31"/>
        <v>4722.2222222222226</v>
      </c>
      <c r="O185" s="19">
        <f t="shared" si="32"/>
        <v>9444.444444441393</v>
      </c>
      <c r="Q185" s="23">
        <f>SUM($H$8:H185)</f>
        <v>1200415.2243514224</v>
      </c>
      <c r="R185" s="23">
        <f>SUM($J$8:J185)</f>
        <v>836596.85506089521</v>
      </c>
      <c r="S185" s="23">
        <f>SUM($I$8:I185)</f>
        <v>363818.3692905269</v>
      </c>
      <c r="T185" s="23">
        <f>SUM($L$8:L185)</f>
        <v>1162791.1436111098</v>
      </c>
      <c r="U185" s="23">
        <f>SUM($N$8:N185)</f>
        <v>840555.55555555853</v>
      </c>
      <c r="V185" s="23">
        <f>SUM($M$8:M185)</f>
        <v>323666.42361110967</v>
      </c>
    </row>
    <row r="186" spans="2:22">
      <c r="B186" s="29"/>
      <c r="C186" s="28"/>
      <c r="E186" s="9">
        <f t="shared" si="29"/>
        <v>49461</v>
      </c>
      <c r="F186" s="31">
        <f t="shared" si="22"/>
        <v>5.0500000000000007</v>
      </c>
      <c r="G186" s="32">
        <f t="shared" si="23"/>
        <v>4.2083333333333339E-3</v>
      </c>
      <c r="H186" s="11">
        <f t="shared" si="24"/>
        <v>6743.905754783269</v>
      </c>
      <c r="I186" s="11">
        <f t="shared" si="25"/>
        <v>56.404901618731223</v>
      </c>
      <c r="J186" s="11">
        <f t="shared" si="26"/>
        <v>6687.5008531645381</v>
      </c>
      <c r="K186" s="11">
        <f t="shared" si="30"/>
        <v>6715.6440859399099</v>
      </c>
      <c r="L186" s="19">
        <f t="shared" si="27"/>
        <v>4761.9675925925803</v>
      </c>
      <c r="M186" s="19">
        <f t="shared" si="28"/>
        <v>39.745370370357534</v>
      </c>
      <c r="N186" s="19">
        <f t="shared" si="31"/>
        <v>4722.2222222222226</v>
      </c>
      <c r="O186" s="19">
        <f t="shared" si="32"/>
        <v>4722.2222222191704</v>
      </c>
      <c r="Q186" s="23">
        <f>SUM($H$8:H186)</f>
        <v>1207159.1301062056</v>
      </c>
      <c r="R186" s="23">
        <f>SUM($J$8:J186)</f>
        <v>843284.35591405979</v>
      </c>
      <c r="S186" s="23">
        <f>SUM($I$8:I186)</f>
        <v>363874.77419214562</v>
      </c>
      <c r="T186" s="23">
        <f>SUM($L$8:L186)</f>
        <v>1167553.1112037024</v>
      </c>
      <c r="U186" s="23">
        <f>SUM($N$8:N186)</f>
        <v>845277.77777778078</v>
      </c>
      <c r="V186" s="23">
        <f>SUM($M$8:M186)</f>
        <v>323706.16898148</v>
      </c>
    </row>
    <row r="187" spans="2:22">
      <c r="B187" s="29"/>
      <c r="C187" s="28"/>
      <c r="E187" s="9">
        <f t="shared" si="29"/>
        <v>49491</v>
      </c>
      <c r="F187" s="31">
        <f t="shared" si="22"/>
        <v>5.0500000000000007</v>
      </c>
      <c r="G187" s="32">
        <f t="shared" si="23"/>
        <v>4.2083333333333339E-3</v>
      </c>
      <c r="H187" s="11">
        <f t="shared" si="24"/>
        <v>6743.905754783269</v>
      </c>
      <c r="I187" s="11">
        <f t="shared" si="25"/>
        <v>28.261668861663793</v>
      </c>
      <c r="J187" s="11">
        <f t="shared" si="26"/>
        <v>6715.6440859216054</v>
      </c>
      <c r="K187" s="11">
        <f t="shared" si="30"/>
        <v>0</v>
      </c>
      <c r="L187" s="19">
        <f t="shared" si="27"/>
        <v>4742.0949074073951</v>
      </c>
      <c r="M187" s="19">
        <f t="shared" si="28"/>
        <v>19.872685185172344</v>
      </c>
      <c r="N187" s="19">
        <f t="shared" si="31"/>
        <v>4722.2222222222226</v>
      </c>
      <c r="O187" s="19">
        <f t="shared" si="32"/>
        <v>0</v>
      </c>
      <c r="Q187" s="23">
        <f>SUM($H$8:H187)</f>
        <v>1213903.0358609888</v>
      </c>
      <c r="R187" s="23">
        <f>SUM($J$8:J187)</f>
        <v>849999.99999998137</v>
      </c>
      <c r="S187" s="23">
        <f>SUM($I$8:I187)</f>
        <v>363903.03586100729</v>
      </c>
      <c r="T187" s="23">
        <f>SUM($L$8:L187)</f>
        <v>1172295.2061111098</v>
      </c>
      <c r="U187" s="23">
        <f>SUM($N$8:N187)</f>
        <v>850000.00000000303</v>
      </c>
      <c r="V187" s="23">
        <f>SUM($M$8:M187)</f>
        <v>323726.04166666517</v>
      </c>
    </row>
    <row r="188" spans="2:22">
      <c r="B188" s="29"/>
      <c r="C188" s="28"/>
      <c r="E188" s="9">
        <f t="shared" si="29"/>
        <v>49522</v>
      </c>
      <c r="F188" s="31">
        <f t="shared" si="22"/>
        <v>5.0500000000000007</v>
      </c>
      <c r="G188" s="32">
        <f t="shared" si="23"/>
        <v>4.2083333333333339E-3</v>
      </c>
      <c r="H188" s="11">
        <f t="shared" si="24"/>
        <v>0</v>
      </c>
      <c r="I188" s="11">
        <f t="shared" si="25"/>
        <v>0</v>
      </c>
      <c r="J188" s="11">
        <f t="shared" si="26"/>
        <v>0</v>
      </c>
      <c r="K188" s="11">
        <f t="shared" si="30"/>
        <v>0</v>
      </c>
      <c r="L188" s="19">
        <f t="shared" si="27"/>
        <v>0</v>
      </c>
      <c r="M188" s="19">
        <f t="shared" si="28"/>
        <v>0</v>
      </c>
      <c r="N188" s="19">
        <f t="shared" si="31"/>
        <v>0</v>
      </c>
      <c r="O188" s="19">
        <f t="shared" si="32"/>
        <v>0</v>
      </c>
      <c r="Q188" s="23">
        <f>SUM($H$8:H188)</f>
        <v>1213903.0358609888</v>
      </c>
      <c r="R188" s="23">
        <f>SUM($J$8:J188)</f>
        <v>849999.99999998137</v>
      </c>
      <c r="S188" s="23">
        <f>SUM($I$8:I188)</f>
        <v>363903.03586100729</v>
      </c>
      <c r="T188" s="23">
        <f>SUM($L$8:L188)</f>
        <v>1172295.2061111098</v>
      </c>
      <c r="U188" s="23">
        <f>SUM($N$8:N188)</f>
        <v>850000.00000000303</v>
      </c>
      <c r="V188" s="23">
        <f>SUM($M$8:M188)</f>
        <v>323726.04166666517</v>
      </c>
    </row>
    <row r="189" spans="2:22">
      <c r="B189" s="29"/>
      <c r="C189" s="28"/>
      <c r="E189" s="9">
        <f t="shared" si="29"/>
        <v>49553</v>
      </c>
      <c r="F189" s="31">
        <f t="shared" si="22"/>
        <v>5.0500000000000007</v>
      </c>
      <c r="G189" s="32">
        <f t="shared" si="23"/>
        <v>4.2083333333333339E-3</v>
      </c>
      <c r="H189" s="11">
        <f t="shared" si="24"/>
        <v>0</v>
      </c>
      <c r="I189" s="11">
        <f t="shared" si="25"/>
        <v>0</v>
      </c>
      <c r="J189" s="11">
        <f t="shared" si="26"/>
        <v>0</v>
      </c>
      <c r="K189" s="11">
        <f t="shared" si="30"/>
        <v>0</v>
      </c>
      <c r="L189" s="19">
        <f t="shared" si="27"/>
        <v>0</v>
      </c>
      <c r="M189" s="19">
        <f t="shared" si="28"/>
        <v>0</v>
      </c>
      <c r="N189" s="19">
        <f t="shared" si="31"/>
        <v>0</v>
      </c>
      <c r="O189" s="19">
        <f t="shared" si="32"/>
        <v>0</v>
      </c>
      <c r="Q189" s="23">
        <f>SUM($H$8:H189)</f>
        <v>1213903.0358609888</v>
      </c>
      <c r="R189" s="23">
        <f>SUM($J$8:J189)</f>
        <v>849999.99999998137</v>
      </c>
      <c r="S189" s="23">
        <f>SUM($I$8:I189)</f>
        <v>363903.03586100729</v>
      </c>
      <c r="T189" s="23">
        <f>SUM($L$8:L189)</f>
        <v>1172295.2061111098</v>
      </c>
      <c r="U189" s="23">
        <f>SUM($N$8:N189)</f>
        <v>850000.00000000303</v>
      </c>
      <c r="V189" s="23">
        <f>SUM($M$8:M189)</f>
        <v>323726.04166666517</v>
      </c>
    </row>
    <row r="190" spans="2:22">
      <c r="B190" s="29"/>
      <c r="C190" s="28"/>
      <c r="E190" s="9">
        <f t="shared" si="29"/>
        <v>49583</v>
      </c>
      <c r="F190" s="31">
        <f t="shared" si="22"/>
        <v>5.0500000000000007</v>
      </c>
      <c r="G190" s="32">
        <f t="shared" si="23"/>
        <v>4.2083333333333339E-3</v>
      </c>
      <c r="H190" s="11">
        <f t="shared" si="24"/>
        <v>0</v>
      </c>
      <c r="I190" s="11">
        <f t="shared" si="25"/>
        <v>0</v>
      </c>
      <c r="J190" s="11">
        <f t="shared" si="26"/>
        <v>0</v>
      </c>
      <c r="K190" s="11">
        <f t="shared" si="30"/>
        <v>0</v>
      </c>
      <c r="L190" s="19">
        <f t="shared" si="27"/>
        <v>0</v>
      </c>
      <c r="M190" s="19">
        <f t="shared" si="28"/>
        <v>0</v>
      </c>
      <c r="N190" s="19">
        <f t="shared" si="31"/>
        <v>0</v>
      </c>
      <c r="O190" s="19">
        <f t="shared" si="32"/>
        <v>0</v>
      </c>
      <c r="Q190" s="23">
        <f>SUM($H$8:H190)</f>
        <v>1213903.0358609888</v>
      </c>
      <c r="R190" s="23">
        <f>SUM($J$8:J190)</f>
        <v>849999.99999998137</v>
      </c>
      <c r="S190" s="23">
        <f>SUM($I$8:I190)</f>
        <v>363903.03586100729</v>
      </c>
      <c r="T190" s="23">
        <f>SUM($L$8:L190)</f>
        <v>1172295.2061111098</v>
      </c>
      <c r="U190" s="23">
        <f>SUM($N$8:N190)</f>
        <v>850000.00000000303</v>
      </c>
      <c r="V190" s="23">
        <f>SUM($M$8:M190)</f>
        <v>323726.04166666517</v>
      </c>
    </row>
    <row r="191" spans="2:22">
      <c r="B191" s="29"/>
      <c r="C191" s="28"/>
      <c r="E191" s="9">
        <f t="shared" si="29"/>
        <v>49614</v>
      </c>
      <c r="F191" s="31">
        <f t="shared" si="22"/>
        <v>5.0500000000000007</v>
      </c>
      <c r="G191" s="32">
        <f t="shared" si="23"/>
        <v>4.2083333333333339E-3</v>
      </c>
      <c r="H191" s="11">
        <f t="shared" si="24"/>
        <v>0</v>
      </c>
      <c r="I191" s="11">
        <f t="shared" si="25"/>
        <v>0</v>
      </c>
      <c r="J191" s="11">
        <f t="shared" si="26"/>
        <v>0</v>
      </c>
      <c r="K191" s="11">
        <f t="shared" si="30"/>
        <v>0</v>
      </c>
      <c r="L191" s="19">
        <f t="shared" si="27"/>
        <v>0</v>
      </c>
      <c r="M191" s="19">
        <f t="shared" si="28"/>
        <v>0</v>
      </c>
      <c r="N191" s="19">
        <f t="shared" si="31"/>
        <v>0</v>
      </c>
      <c r="O191" s="19">
        <f t="shared" si="32"/>
        <v>0</v>
      </c>
      <c r="Q191" s="23">
        <f>SUM($H$8:H191)</f>
        <v>1213903.0358609888</v>
      </c>
      <c r="R191" s="23">
        <f>SUM($J$8:J191)</f>
        <v>849999.99999998137</v>
      </c>
      <c r="S191" s="23">
        <f>SUM($I$8:I191)</f>
        <v>363903.03586100729</v>
      </c>
      <c r="T191" s="23">
        <f>SUM($L$8:L191)</f>
        <v>1172295.2061111098</v>
      </c>
      <c r="U191" s="23">
        <f>SUM($N$8:N191)</f>
        <v>850000.00000000303</v>
      </c>
      <c r="V191" s="23">
        <f>SUM($M$8:M191)</f>
        <v>323726.04166666517</v>
      </c>
    </row>
    <row r="192" spans="2:22">
      <c r="B192" s="29"/>
      <c r="C192" s="28"/>
      <c r="E192" s="9">
        <f t="shared" si="29"/>
        <v>49644</v>
      </c>
      <c r="F192" s="31">
        <f t="shared" si="22"/>
        <v>5.0500000000000007</v>
      </c>
      <c r="G192" s="32">
        <f t="shared" si="23"/>
        <v>4.2083333333333339E-3</v>
      </c>
      <c r="H192" s="11">
        <f t="shared" si="24"/>
        <v>0</v>
      </c>
      <c r="I192" s="11">
        <f t="shared" si="25"/>
        <v>0</v>
      </c>
      <c r="J192" s="11">
        <f t="shared" si="26"/>
        <v>0</v>
      </c>
      <c r="K192" s="11">
        <f t="shared" si="30"/>
        <v>0</v>
      </c>
      <c r="L192" s="19">
        <f t="shared" si="27"/>
        <v>0</v>
      </c>
      <c r="M192" s="19">
        <f t="shared" si="28"/>
        <v>0</v>
      </c>
      <c r="N192" s="19">
        <f t="shared" si="31"/>
        <v>0</v>
      </c>
      <c r="O192" s="19">
        <f t="shared" si="32"/>
        <v>0</v>
      </c>
      <c r="Q192" s="23">
        <f>SUM($H$8:H192)</f>
        <v>1213903.0358609888</v>
      </c>
      <c r="R192" s="23">
        <f>SUM($J$8:J192)</f>
        <v>849999.99999998137</v>
      </c>
      <c r="S192" s="23">
        <f>SUM($I$8:I192)</f>
        <v>363903.03586100729</v>
      </c>
      <c r="T192" s="23">
        <f>SUM($L$8:L192)</f>
        <v>1172295.2061111098</v>
      </c>
      <c r="U192" s="23">
        <f>SUM($N$8:N192)</f>
        <v>850000.00000000303</v>
      </c>
      <c r="V192" s="23">
        <f>SUM($M$8:M192)</f>
        <v>323726.04166666517</v>
      </c>
    </row>
    <row r="193" spans="2:22">
      <c r="B193" s="29"/>
      <c r="C193" s="28"/>
      <c r="E193" s="9">
        <f t="shared" si="29"/>
        <v>49675</v>
      </c>
      <c r="F193" s="31">
        <f t="shared" si="22"/>
        <v>5.0500000000000007</v>
      </c>
      <c r="G193" s="32">
        <f t="shared" si="23"/>
        <v>4.2083333333333339E-3</v>
      </c>
      <c r="H193" s="11">
        <f t="shared" si="24"/>
        <v>0</v>
      </c>
      <c r="I193" s="11">
        <f t="shared" si="25"/>
        <v>0</v>
      </c>
      <c r="J193" s="11">
        <f t="shared" si="26"/>
        <v>0</v>
      </c>
      <c r="K193" s="11">
        <f t="shared" si="30"/>
        <v>0</v>
      </c>
      <c r="L193" s="19">
        <f t="shared" si="27"/>
        <v>0</v>
      </c>
      <c r="M193" s="19">
        <f t="shared" si="28"/>
        <v>0</v>
      </c>
      <c r="N193" s="19">
        <f t="shared" si="31"/>
        <v>0</v>
      </c>
      <c r="O193" s="19">
        <f t="shared" si="32"/>
        <v>0</v>
      </c>
      <c r="Q193" s="23">
        <f>SUM($H$8:H193)</f>
        <v>1213903.0358609888</v>
      </c>
      <c r="R193" s="23">
        <f>SUM($J$8:J193)</f>
        <v>849999.99999998137</v>
      </c>
      <c r="S193" s="23">
        <f>SUM($I$8:I193)</f>
        <v>363903.03586100729</v>
      </c>
      <c r="T193" s="23">
        <f>SUM($L$8:L193)</f>
        <v>1172295.2061111098</v>
      </c>
      <c r="U193" s="23">
        <f>SUM($N$8:N193)</f>
        <v>850000.00000000303</v>
      </c>
      <c r="V193" s="23">
        <f>SUM($M$8:M193)</f>
        <v>323726.04166666517</v>
      </c>
    </row>
    <row r="194" spans="2:22">
      <c r="B194" s="29"/>
      <c r="C194" s="28"/>
      <c r="E194" s="9">
        <f t="shared" si="29"/>
        <v>49706</v>
      </c>
      <c r="F194" s="31">
        <f t="shared" si="22"/>
        <v>5.0500000000000007</v>
      </c>
      <c r="G194" s="32">
        <f t="shared" si="23"/>
        <v>4.2083333333333339E-3</v>
      </c>
      <c r="H194" s="11">
        <f t="shared" si="24"/>
        <v>0</v>
      </c>
      <c r="I194" s="11">
        <f t="shared" si="25"/>
        <v>0</v>
      </c>
      <c r="J194" s="11">
        <f t="shared" si="26"/>
        <v>0</v>
      </c>
      <c r="K194" s="11">
        <f t="shared" si="30"/>
        <v>0</v>
      </c>
      <c r="L194" s="19">
        <f t="shared" si="27"/>
        <v>0</v>
      </c>
      <c r="M194" s="19">
        <f t="shared" si="28"/>
        <v>0</v>
      </c>
      <c r="N194" s="19">
        <f t="shared" si="31"/>
        <v>0</v>
      </c>
      <c r="O194" s="19">
        <f t="shared" si="32"/>
        <v>0</v>
      </c>
      <c r="Q194" s="23">
        <f>SUM($H$8:H194)</f>
        <v>1213903.0358609888</v>
      </c>
      <c r="R194" s="23">
        <f>SUM($J$8:J194)</f>
        <v>849999.99999998137</v>
      </c>
      <c r="S194" s="23">
        <f>SUM($I$8:I194)</f>
        <v>363903.03586100729</v>
      </c>
      <c r="T194" s="23">
        <f>SUM($L$8:L194)</f>
        <v>1172295.2061111098</v>
      </c>
      <c r="U194" s="23">
        <f>SUM($N$8:N194)</f>
        <v>850000.00000000303</v>
      </c>
      <c r="V194" s="23">
        <f>SUM($M$8:M194)</f>
        <v>323726.04166666517</v>
      </c>
    </row>
    <row r="195" spans="2:22">
      <c r="B195" s="29"/>
      <c r="C195" s="28"/>
      <c r="E195" s="9">
        <f t="shared" si="29"/>
        <v>49735</v>
      </c>
      <c r="F195" s="31">
        <f t="shared" si="22"/>
        <v>5.0500000000000007</v>
      </c>
      <c r="G195" s="32">
        <f t="shared" si="23"/>
        <v>4.2083333333333339E-3</v>
      </c>
      <c r="H195" s="11">
        <f t="shared" si="24"/>
        <v>0</v>
      </c>
      <c r="I195" s="11">
        <f t="shared" si="25"/>
        <v>0</v>
      </c>
      <c r="J195" s="11">
        <f t="shared" si="26"/>
        <v>0</v>
      </c>
      <c r="K195" s="11">
        <f t="shared" si="30"/>
        <v>0</v>
      </c>
      <c r="L195" s="19">
        <f t="shared" si="27"/>
        <v>0</v>
      </c>
      <c r="M195" s="19">
        <f t="shared" si="28"/>
        <v>0</v>
      </c>
      <c r="N195" s="19">
        <f t="shared" si="31"/>
        <v>0</v>
      </c>
      <c r="O195" s="19">
        <f t="shared" si="32"/>
        <v>0</v>
      </c>
      <c r="Q195" s="23">
        <f>SUM($H$8:H195)</f>
        <v>1213903.0358609888</v>
      </c>
      <c r="R195" s="23">
        <f>SUM($J$8:J195)</f>
        <v>849999.99999998137</v>
      </c>
      <c r="S195" s="23">
        <f>SUM($I$8:I195)</f>
        <v>363903.03586100729</v>
      </c>
      <c r="T195" s="23">
        <f>SUM($L$8:L195)</f>
        <v>1172295.2061111098</v>
      </c>
      <c r="U195" s="23">
        <f>SUM($N$8:N195)</f>
        <v>850000.00000000303</v>
      </c>
      <c r="V195" s="23">
        <f>SUM($M$8:M195)</f>
        <v>323726.04166666517</v>
      </c>
    </row>
    <row r="196" spans="2:22">
      <c r="B196" s="29"/>
      <c r="C196" s="28"/>
      <c r="E196" s="9">
        <f t="shared" si="29"/>
        <v>49766</v>
      </c>
      <c r="F196" s="31">
        <f t="shared" si="22"/>
        <v>5.0500000000000007</v>
      </c>
      <c r="G196" s="32">
        <f t="shared" si="23"/>
        <v>4.2083333333333339E-3</v>
      </c>
      <c r="H196" s="11">
        <f t="shared" si="24"/>
        <v>0</v>
      </c>
      <c r="I196" s="11">
        <f t="shared" si="25"/>
        <v>0</v>
      </c>
      <c r="J196" s="11">
        <f t="shared" si="26"/>
        <v>0</v>
      </c>
      <c r="K196" s="11">
        <f t="shared" si="30"/>
        <v>0</v>
      </c>
      <c r="L196" s="19">
        <f t="shared" si="27"/>
        <v>0</v>
      </c>
      <c r="M196" s="19">
        <f t="shared" si="28"/>
        <v>0</v>
      </c>
      <c r="N196" s="19">
        <f t="shared" si="31"/>
        <v>0</v>
      </c>
      <c r="O196" s="19">
        <f t="shared" si="32"/>
        <v>0</v>
      </c>
      <c r="Q196" s="23">
        <f>SUM($H$8:H196)</f>
        <v>1213903.0358609888</v>
      </c>
      <c r="R196" s="23">
        <f>SUM($J$8:J196)</f>
        <v>849999.99999998137</v>
      </c>
      <c r="S196" s="23">
        <f>SUM($I$8:I196)</f>
        <v>363903.03586100729</v>
      </c>
      <c r="T196" s="23">
        <f>SUM($L$8:L196)</f>
        <v>1172295.2061111098</v>
      </c>
      <c r="U196" s="23">
        <f>SUM($N$8:N196)</f>
        <v>850000.00000000303</v>
      </c>
      <c r="V196" s="23">
        <f>SUM($M$8:M196)</f>
        <v>323726.04166666517</v>
      </c>
    </row>
    <row r="197" spans="2:22">
      <c r="B197" s="29"/>
      <c r="C197" s="28"/>
      <c r="E197" s="9">
        <f t="shared" si="29"/>
        <v>49796</v>
      </c>
      <c r="F197" s="31">
        <f t="shared" si="22"/>
        <v>5.0500000000000007</v>
      </c>
      <c r="G197" s="32">
        <f t="shared" si="23"/>
        <v>4.2083333333333339E-3</v>
      </c>
      <c r="H197" s="11">
        <f t="shared" si="24"/>
        <v>0</v>
      </c>
      <c r="I197" s="11">
        <f t="shared" si="25"/>
        <v>0</v>
      </c>
      <c r="J197" s="11">
        <f t="shared" si="26"/>
        <v>0</v>
      </c>
      <c r="K197" s="11">
        <f t="shared" si="30"/>
        <v>0</v>
      </c>
      <c r="L197" s="19">
        <f t="shared" si="27"/>
        <v>0</v>
      </c>
      <c r="M197" s="19">
        <f t="shared" si="28"/>
        <v>0</v>
      </c>
      <c r="N197" s="19">
        <f t="shared" si="31"/>
        <v>0</v>
      </c>
      <c r="O197" s="19">
        <f t="shared" si="32"/>
        <v>0</v>
      </c>
      <c r="Q197" s="23">
        <f>SUM($H$8:H197)</f>
        <v>1213903.0358609888</v>
      </c>
      <c r="R197" s="23">
        <f>SUM($J$8:J197)</f>
        <v>849999.99999998137</v>
      </c>
      <c r="S197" s="23">
        <f>SUM($I$8:I197)</f>
        <v>363903.03586100729</v>
      </c>
      <c r="T197" s="23">
        <f>SUM($L$8:L197)</f>
        <v>1172295.2061111098</v>
      </c>
      <c r="U197" s="23">
        <f>SUM($N$8:N197)</f>
        <v>850000.00000000303</v>
      </c>
      <c r="V197" s="23">
        <f>SUM($M$8:M197)</f>
        <v>323726.04166666517</v>
      </c>
    </row>
    <row r="198" spans="2:22">
      <c r="B198" s="29"/>
      <c r="C198" s="28"/>
      <c r="E198" s="9">
        <f t="shared" si="29"/>
        <v>49827</v>
      </c>
      <c r="F198" s="31">
        <f t="shared" si="22"/>
        <v>5.0500000000000007</v>
      </c>
      <c r="G198" s="32">
        <f t="shared" si="23"/>
        <v>4.2083333333333339E-3</v>
      </c>
      <c r="H198" s="11">
        <f t="shared" si="24"/>
        <v>0</v>
      </c>
      <c r="I198" s="11">
        <f t="shared" si="25"/>
        <v>0</v>
      </c>
      <c r="J198" s="11">
        <f t="shared" si="26"/>
        <v>0</v>
      </c>
      <c r="K198" s="11">
        <f t="shared" si="30"/>
        <v>0</v>
      </c>
      <c r="L198" s="19">
        <f t="shared" si="27"/>
        <v>0</v>
      </c>
      <c r="M198" s="19">
        <f t="shared" si="28"/>
        <v>0</v>
      </c>
      <c r="N198" s="19">
        <f t="shared" si="31"/>
        <v>0</v>
      </c>
      <c r="O198" s="19">
        <f t="shared" si="32"/>
        <v>0</v>
      </c>
      <c r="Q198" s="23">
        <f>SUM($H$8:H198)</f>
        <v>1213903.0358609888</v>
      </c>
      <c r="R198" s="23">
        <f>SUM($J$8:J198)</f>
        <v>849999.99999998137</v>
      </c>
      <c r="S198" s="23">
        <f>SUM($I$8:I198)</f>
        <v>363903.03586100729</v>
      </c>
      <c r="T198" s="23">
        <f>SUM($L$8:L198)</f>
        <v>1172295.2061111098</v>
      </c>
      <c r="U198" s="23">
        <f>SUM($N$8:N198)</f>
        <v>850000.00000000303</v>
      </c>
      <c r="V198" s="23">
        <f>SUM($M$8:M198)</f>
        <v>323726.04166666517</v>
      </c>
    </row>
    <row r="199" spans="2:22">
      <c r="B199" s="29"/>
      <c r="C199" s="28"/>
      <c r="E199" s="9">
        <f t="shared" si="29"/>
        <v>49857</v>
      </c>
      <c r="F199" s="31">
        <f t="shared" si="22"/>
        <v>5.0500000000000007</v>
      </c>
      <c r="G199" s="32">
        <f t="shared" si="23"/>
        <v>4.2083333333333339E-3</v>
      </c>
      <c r="H199" s="11">
        <f t="shared" si="24"/>
        <v>0</v>
      </c>
      <c r="I199" s="11">
        <f t="shared" si="25"/>
        <v>0</v>
      </c>
      <c r="J199" s="11">
        <f t="shared" si="26"/>
        <v>0</v>
      </c>
      <c r="K199" s="11">
        <f t="shared" si="30"/>
        <v>0</v>
      </c>
      <c r="L199" s="19">
        <f t="shared" si="27"/>
        <v>0</v>
      </c>
      <c r="M199" s="19">
        <f t="shared" si="28"/>
        <v>0</v>
      </c>
      <c r="N199" s="19">
        <f t="shared" si="31"/>
        <v>0</v>
      </c>
      <c r="O199" s="19">
        <f t="shared" si="32"/>
        <v>0</v>
      </c>
      <c r="Q199" s="23">
        <f>SUM($H$8:H199)</f>
        <v>1213903.0358609888</v>
      </c>
      <c r="R199" s="23">
        <f>SUM($J$8:J199)</f>
        <v>849999.99999998137</v>
      </c>
      <c r="S199" s="23">
        <f>SUM($I$8:I199)</f>
        <v>363903.03586100729</v>
      </c>
      <c r="T199" s="23">
        <f>SUM($L$8:L199)</f>
        <v>1172295.2061111098</v>
      </c>
      <c r="U199" s="23">
        <f>SUM($N$8:N199)</f>
        <v>850000.00000000303</v>
      </c>
      <c r="V199" s="23">
        <f>SUM($M$8:M199)</f>
        <v>323726.04166666517</v>
      </c>
    </row>
    <row r="200" spans="2:22">
      <c r="B200" s="29"/>
      <c r="C200" s="28"/>
      <c r="E200" s="9">
        <f t="shared" si="29"/>
        <v>49888</v>
      </c>
      <c r="F200" s="31">
        <f t="shared" ref="F200:F263" si="33">VLOOKUP(E200,$B$8:$C$376,2)+$F$4</f>
        <v>5.0500000000000007</v>
      </c>
      <c r="G200" s="32">
        <f t="shared" si="23"/>
        <v>4.2083333333333339E-3</v>
      </c>
      <c r="H200" s="11">
        <f t="shared" si="24"/>
        <v>0</v>
      </c>
      <c r="I200" s="11">
        <f t="shared" si="25"/>
        <v>0</v>
      </c>
      <c r="J200" s="11">
        <f t="shared" si="26"/>
        <v>0</v>
      </c>
      <c r="K200" s="11">
        <f t="shared" si="30"/>
        <v>0</v>
      </c>
      <c r="L200" s="19">
        <f t="shared" si="27"/>
        <v>0</v>
      </c>
      <c r="M200" s="19">
        <f t="shared" si="28"/>
        <v>0</v>
      </c>
      <c r="N200" s="19">
        <f t="shared" si="31"/>
        <v>0</v>
      </c>
      <c r="O200" s="19">
        <f t="shared" si="32"/>
        <v>0</v>
      </c>
      <c r="Q200" s="23">
        <f>SUM($H$8:H200)</f>
        <v>1213903.0358609888</v>
      </c>
      <c r="R200" s="23">
        <f>SUM($J$8:J200)</f>
        <v>849999.99999998137</v>
      </c>
      <c r="S200" s="23">
        <f>SUM($I$8:I200)</f>
        <v>363903.03586100729</v>
      </c>
      <c r="T200" s="23">
        <f>SUM($L$8:L200)</f>
        <v>1172295.2061111098</v>
      </c>
      <c r="U200" s="23">
        <f>SUM($N$8:N200)</f>
        <v>850000.00000000303</v>
      </c>
      <c r="V200" s="23">
        <f>SUM($M$8:M200)</f>
        <v>323726.04166666517</v>
      </c>
    </row>
    <row r="201" spans="2:22">
      <c r="B201" s="29"/>
      <c r="C201" s="28"/>
      <c r="E201" s="9">
        <f t="shared" si="29"/>
        <v>49919</v>
      </c>
      <c r="F201" s="31">
        <f t="shared" si="33"/>
        <v>5.0500000000000007</v>
      </c>
      <c r="G201" s="32">
        <f t="shared" ref="G201:G264" si="34">F201/12/100</f>
        <v>4.2083333333333339E-3</v>
      </c>
      <c r="H201" s="11">
        <f t="shared" ref="H201:H264" si="35">IF(K200=0,0,$H$8)</f>
        <v>0</v>
      </c>
      <c r="I201" s="11">
        <f t="shared" ref="I201:I264" si="36">K200*G201</f>
        <v>0</v>
      </c>
      <c r="J201" s="11">
        <f t="shared" ref="J201:J264" si="37">H201-I201</f>
        <v>0</v>
      </c>
      <c r="K201" s="11">
        <f t="shared" si="30"/>
        <v>0</v>
      </c>
      <c r="L201" s="19">
        <f t="shared" ref="L201:L264" si="38">IF(O200=0,0,$H$4/$J$4+O200*G201)</f>
        <v>0</v>
      </c>
      <c r="M201" s="19">
        <f t="shared" ref="M201:M264" si="39">O200*G201</f>
        <v>0</v>
      </c>
      <c r="N201" s="19">
        <f t="shared" si="31"/>
        <v>0</v>
      </c>
      <c r="O201" s="19">
        <f t="shared" si="32"/>
        <v>0</v>
      </c>
      <c r="Q201" s="23">
        <f>SUM($H$8:H201)</f>
        <v>1213903.0358609888</v>
      </c>
      <c r="R201" s="23">
        <f>SUM($J$8:J201)</f>
        <v>849999.99999998137</v>
      </c>
      <c r="S201" s="23">
        <f>SUM($I$8:I201)</f>
        <v>363903.03586100729</v>
      </c>
      <c r="T201" s="23">
        <f>SUM($L$8:L201)</f>
        <v>1172295.2061111098</v>
      </c>
      <c r="U201" s="23">
        <f>SUM($N$8:N201)</f>
        <v>850000.00000000303</v>
      </c>
      <c r="V201" s="23">
        <f>SUM($M$8:M201)</f>
        <v>323726.04166666517</v>
      </c>
    </row>
    <row r="202" spans="2:22">
      <c r="B202" s="29"/>
      <c r="C202" s="28"/>
      <c r="E202" s="9">
        <f t="shared" ref="E202:E265" si="40">EDATE(E201,1)</f>
        <v>49949</v>
      </c>
      <c r="F202" s="31">
        <f t="shared" si="33"/>
        <v>5.0500000000000007</v>
      </c>
      <c r="G202" s="32">
        <f t="shared" si="34"/>
        <v>4.2083333333333339E-3</v>
      </c>
      <c r="H202" s="11">
        <f t="shared" si="35"/>
        <v>0</v>
      </c>
      <c r="I202" s="11">
        <f t="shared" si="36"/>
        <v>0</v>
      </c>
      <c r="J202" s="11">
        <f t="shared" si="37"/>
        <v>0</v>
      </c>
      <c r="K202" s="11">
        <f t="shared" ref="K202:K265" si="41">IF( K201-J202&lt;1,0,K201-J202)</f>
        <v>0</v>
      </c>
      <c r="L202" s="19">
        <f t="shared" si="38"/>
        <v>0</v>
      </c>
      <c r="M202" s="19">
        <f t="shared" si="39"/>
        <v>0</v>
      </c>
      <c r="N202" s="19">
        <f t="shared" ref="N202:N265" si="42">IF(O201=0,0,$H$4/$J$4)</f>
        <v>0</v>
      </c>
      <c r="O202" s="19">
        <f t="shared" ref="O202:O265" si="43">IF(O201-N202&lt;1,0,O201-N202)</f>
        <v>0</v>
      </c>
      <c r="Q202" s="23">
        <f>SUM($H$8:H202)</f>
        <v>1213903.0358609888</v>
      </c>
      <c r="R202" s="23">
        <f>SUM($J$8:J202)</f>
        <v>849999.99999998137</v>
      </c>
      <c r="S202" s="23">
        <f>SUM($I$8:I202)</f>
        <v>363903.03586100729</v>
      </c>
      <c r="T202" s="23">
        <f>SUM($L$8:L202)</f>
        <v>1172295.2061111098</v>
      </c>
      <c r="U202" s="23">
        <f>SUM($N$8:N202)</f>
        <v>850000.00000000303</v>
      </c>
      <c r="V202" s="23">
        <f>SUM($M$8:M202)</f>
        <v>323726.04166666517</v>
      </c>
    </row>
    <row r="203" spans="2:22">
      <c r="B203" s="29"/>
      <c r="C203" s="28"/>
      <c r="E203" s="9">
        <f t="shared" si="40"/>
        <v>49980</v>
      </c>
      <c r="F203" s="31">
        <f t="shared" si="33"/>
        <v>5.0500000000000007</v>
      </c>
      <c r="G203" s="32">
        <f t="shared" si="34"/>
        <v>4.2083333333333339E-3</v>
      </c>
      <c r="H203" s="11">
        <f t="shared" si="35"/>
        <v>0</v>
      </c>
      <c r="I203" s="11">
        <f t="shared" si="36"/>
        <v>0</v>
      </c>
      <c r="J203" s="11">
        <f t="shared" si="37"/>
        <v>0</v>
      </c>
      <c r="K203" s="11">
        <f t="shared" si="41"/>
        <v>0</v>
      </c>
      <c r="L203" s="19">
        <f t="shared" si="38"/>
        <v>0</v>
      </c>
      <c r="M203" s="19">
        <f t="shared" si="39"/>
        <v>0</v>
      </c>
      <c r="N203" s="19">
        <f t="shared" si="42"/>
        <v>0</v>
      </c>
      <c r="O203" s="19">
        <f t="shared" si="43"/>
        <v>0</v>
      </c>
      <c r="Q203" s="23">
        <f>SUM($H$8:H203)</f>
        <v>1213903.0358609888</v>
      </c>
      <c r="R203" s="23">
        <f>SUM($J$8:J203)</f>
        <v>849999.99999998137</v>
      </c>
      <c r="S203" s="23">
        <f>SUM($I$8:I203)</f>
        <v>363903.03586100729</v>
      </c>
      <c r="T203" s="23">
        <f>SUM($L$8:L203)</f>
        <v>1172295.2061111098</v>
      </c>
      <c r="U203" s="23">
        <f>SUM($N$8:N203)</f>
        <v>850000.00000000303</v>
      </c>
      <c r="V203" s="23">
        <f>SUM($M$8:M203)</f>
        <v>323726.04166666517</v>
      </c>
    </row>
    <row r="204" spans="2:22">
      <c r="B204" s="29"/>
      <c r="C204" s="28"/>
      <c r="E204" s="9">
        <f t="shared" si="40"/>
        <v>50010</v>
      </c>
      <c r="F204" s="31">
        <f t="shared" si="33"/>
        <v>5.0500000000000007</v>
      </c>
      <c r="G204" s="32">
        <f t="shared" si="34"/>
        <v>4.2083333333333339E-3</v>
      </c>
      <c r="H204" s="11">
        <f t="shared" si="35"/>
        <v>0</v>
      </c>
      <c r="I204" s="11">
        <f t="shared" si="36"/>
        <v>0</v>
      </c>
      <c r="J204" s="11">
        <f t="shared" si="37"/>
        <v>0</v>
      </c>
      <c r="K204" s="11">
        <f t="shared" si="41"/>
        <v>0</v>
      </c>
      <c r="L204" s="19">
        <f t="shared" si="38"/>
        <v>0</v>
      </c>
      <c r="M204" s="19">
        <f t="shared" si="39"/>
        <v>0</v>
      </c>
      <c r="N204" s="19">
        <f t="shared" si="42"/>
        <v>0</v>
      </c>
      <c r="O204" s="19">
        <f t="shared" si="43"/>
        <v>0</v>
      </c>
      <c r="Q204" s="23">
        <f>SUM($H$8:H204)</f>
        <v>1213903.0358609888</v>
      </c>
      <c r="R204" s="23">
        <f>SUM($J$8:J204)</f>
        <v>849999.99999998137</v>
      </c>
      <c r="S204" s="23">
        <f>SUM($I$8:I204)</f>
        <v>363903.03586100729</v>
      </c>
      <c r="T204" s="23">
        <f>SUM($L$8:L204)</f>
        <v>1172295.2061111098</v>
      </c>
      <c r="U204" s="23">
        <f>SUM($N$8:N204)</f>
        <v>850000.00000000303</v>
      </c>
      <c r="V204" s="23">
        <f>SUM($M$8:M204)</f>
        <v>323726.04166666517</v>
      </c>
    </row>
    <row r="205" spans="2:22">
      <c r="B205" s="29"/>
      <c r="C205" s="28"/>
      <c r="E205" s="9">
        <f t="shared" si="40"/>
        <v>50041</v>
      </c>
      <c r="F205" s="31">
        <f t="shared" si="33"/>
        <v>5.0500000000000007</v>
      </c>
      <c r="G205" s="32">
        <f t="shared" si="34"/>
        <v>4.2083333333333339E-3</v>
      </c>
      <c r="H205" s="11">
        <f t="shared" si="35"/>
        <v>0</v>
      </c>
      <c r="I205" s="11">
        <f t="shared" si="36"/>
        <v>0</v>
      </c>
      <c r="J205" s="11">
        <f t="shared" si="37"/>
        <v>0</v>
      </c>
      <c r="K205" s="11">
        <f t="shared" si="41"/>
        <v>0</v>
      </c>
      <c r="L205" s="19">
        <f t="shared" si="38"/>
        <v>0</v>
      </c>
      <c r="M205" s="19">
        <f t="shared" si="39"/>
        <v>0</v>
      </c>
      <c r="N205" s="19">
        <f t="shared" si="42"/>
        <v>0</v>
      </c>
      <c r="O205" s="19">
        <f t="shared" si="43"/>
        <v>0</v>
      </c>
      <c r="Q205" s="23">
        <f>SUM($H$8:H205)</f>
        <v>1213903.0358609888</v>
      </c>
      <c r="R205" s="23">
        <f>SUM($J$8:J205)</f>
        <v>849999.99999998137</v>
      </c>
      <c r="S205" s="23">
        <f>SUM($I$8:I205)</f>
        <v>363903.03586100729</v>
      </c>
      <c r="T205" s="23">
        <f>SUM($L$8:L205)</f>
        <v>1172295.2061111098</v>
      </c>
      <c r="U205" s="23">
        <f>SUM($N$8:N205)</f>
        <v>850000.00000000303</v>
      </c>
      <c r="V205" s="23">
        <f>SUM($M$8:M205)</f>
        <v>323726.04166666517</v>
      </c>
    </row>
    <row r="206" spans="2:22">
      <c r="B206" s="29"/>
      <c r="C206" s="28"/>
      <c r="E206" s="9">
        <f t="shared" si="40"/>
        <v>50072</v>
      </c>
      <c r="F206" s="31">
        <f t="shared" si="33"/>
        <v>5.0500000000000007</v>
      </c>
      <c r="G206" s="32">
        <f t="shared" si="34"/>
        <v>4.2083333333333339E-3</v>
      </c>
      <c r="H206" s="11">
        <f t="shared" si="35"/>
        <v>0</v>
      </c>
      <c r="I206" s="11">
        <f t="shared" si="36"/>
        <v>0</v>
      </c>
      <c r="J206" s="11">
        <f t="shared" si="37"/>
        <v>0</v>
      </c>
      <c r="K206" s="11">
        <f t="shared" si="41"/>
        <v>0</v>
      </c>
      <c r="L206" s="19">
        <f t="shared" si="38"/>
        <v>0</v>
      </c>
      <c r="M206" s="19">
        <f t="shared" si="39"/>
        <v>0</v>
      </c>
      <c r="N206" s="19">
        <f t="shared" si="42"/>
        <v>0</v>
      </c>
      <c r="O206" s="19">
        <f t="shared" si="43"/>
        <v>0</v>
      </c>
      <c r="Q206" s="23">
        <f>SUM($H$8:H206)</f>
        <v>1213903.0358609888</v>
      </c>
      <c r="R206" s="23">
        <f>SUM($J$8:J206)</f>
        <v>849999.99999998137</v>
      </c>
      <c r="S206" s="23">
        <f>SUM($I$8:I206)</f>
        <v>363903.03586100729</v>
      </c>
      <c r="T206" s="23">
        <f>SUM($L$8:L206)</f>
        <v>1172295.2061111098</v>
      </c>
      <c r="U206" s="23">
        <f>SUM($N$8:N206)</f>
        <v>850000.00000000303</v>
      </c>
      <c r="V206" s="23">
        <f>SUM($M$8:M206)</f>
        <v>323726.04166666517</v>
      </c>
    </row>
    <row r="207" spans="2:22">
      <c r="B207" s="29"/>
      <c r="C207" s="28"/>
      <c r="E207" s="9">
        <f t="shared" si="40"/>
        <v>50100</v>
      </c>
      <c r="F207" s="31">
        <f t="shared" si="33"/>
        <v>5.0500000000000007</v>
      </c>
      <c r="G207" s="32">
        <f t="shared" si="34"/>
        <v>4.2083333333333339E-3</v>
      </c>
      <c r="H207" s="11">
        <f t="shared" si="35"/>
        <v>0</v>
      </c>
      <c r="I207" s="11">
        <f t="shared" si="36"/>
        <v>0</v>
      </c>
      <c r="J207" s="11">
        <f t="shared" si="37"/>
        <v>0</v>
      </c>
      <c r="K207" s="11">
        <f t="shared" si="41"/>
        <v>0</v>
      </c>
      <c r="L207" s="19">
        <f t="shared" si="38"/>
        <v>0</v>
      </c>
      <c r="M207" s="19">
        <f t="shared" si="39"/>
        <v>0</v>
      </c>
      <c r="N207" s="19">
        <f t="shared" si="42"/>
        <v>0</v>
      </c>
      <c r="O207" s="19">
        <f t="shared" si="43"/>
        <v>0</v>
      </c>
      <c r="Q207" s="23">
        <f>SUM($H$8:H207)</f>
        <v>1213903.0358609888</v>
      </c>
      <c r="R207" s="23">
        <f>SUM($J$8:J207)</f>
        <v>849999.99999998137</v>
      </c>
      <c r="S207" s="23">
        <f>SUM($I$8:I207)</f>
        <v>363903.03586100729</v>
      </c>
      <c r="T207" s="23">
        <f>SUM($L$8:L207)</f>
        <v>1172295.2061111098</v>
      </c>
      <c r="U207" s="23">
        <f>SUM($N$8:N207)</f>
        <v>850000.00000000303</v>
      </c>
      <c r="V207" s="23">
        <f>SUM($M$8:M207)</f>
        <v>323726.04166666517</v>
      </c>
    </row>
    <row r="208" spans="2:22">
      <c r="B208" s="29"/>
      <c r="C208" s="28"/>
      <c r="E208" s="9">
        <f t="shared" si="40"/>
        <v>50131</v>
      </c>
      <c r="F208" s="31">
        <f t="shared" si="33"/>
        <v>5.0500000000000007</v>
      </c>
      <c r="G208" s="32">
        <f t="shared" si="34"/>
        <v>4.2083333333333339E-3</v>
      </c>
      <c r="H208" s="11">
        <f t="shared" si="35"/>
        <v>0</v>
      </c>
      <c r="I208" s="11">
        <f t="shared" si="36"/>
        <v>0</v>
      </c>
      <c r="J208" s="11">
        <f t="shared" si="37"/>
        <v>0</v>
      </c>
      <c r="K208" s="11">
        <f t="shared" si="41"/>
        <v>0</v>
      </c>
      <c r="L208" s="19">
        <f t="shared" si="38"/>
        <v>0</v>
      </c>
      <c r="M208" s="19">
        <f t="shared" si="39"/>
        <v>0</v>
      </c>
      <c r="N208" s="19">
        <f t="shared" si="42"/>
        <v>0</v>
      </c>
      <c r="O208" s="19">
        <f t="shared" si="43"/>
        <v>0</v>
      </c>
      <c r="Q208" s="23">
        <f>SUM($H$8:H208)</f>
        <v>1213903.0358609888</v>
      </c>
      <c r="R208" s="23">
        <f>SUM($J$8:J208)</f>
        <v>849999.99999998137</v>
      </c>
      <c r="S208" s="23">
        <f>SUM($I$8:I208)</f>
        <v>363903.03586100729</v>
      </c>
      <c r="T208" s="23">
        <f>SUM($L$8:L208)</f>
        <v>1172295.2061111098</v>
      </c>
      <c r="U208" s="23">
        <f>SUM($N$8:N208)</f>
        <v>850000.00000000303</v>
      </c>
      <c r="V208" s="23">
        <f>SUM($M$8:M208)</f>
        <v>323726.04166666517</v>
      </c>
    </row>
    <row r="209" spans="2:22">
      <c r="B209" s="29"/>
      <c r="C209" s="28"/>
      <c r="E209" s="9">
        <f t="shared" si="40"/>
        <v>50161</v>
      </c>
      <c r="F209" s="31">
        <f t="shared" si="33"/>
        <v>5.0500000000000007</v>
      </c>
      <c r="G209" s="32">
        <f t="shared" si="34"/>
        <v>4.2083333333333339E-3</v>
      </c>
      <c r="H209" s="11">
        <f t="shared" si="35"/>
        <v>0</v>
      </c>
      <c r="I209" s="11">
        <f t="shared" si="36"/>
        <v>0</v>
      </c>
      <c r="J209" s="11">
        <f t="shared" si="37"/>
        <v>0</v>
      </c>
      <c r="K209" s="11">
        <f t="shared" si="41"/>
        <v>0</v>
      </c>
      <c r="L209" s="19">
        <f t="shared" si="38"/>
        <v>0</v>
      </c>
      <c r="M209" s="19">
        <f t="shared" si="39"/>
        <v>0</v>
      </c>
      <c r="N209" s="19">
        <f t="shared" si="42"/>
        <v>0</v>
      </c>
      <c r="O209" s="19">
        <f t="shared" si="43"/>
        <v>0</v>
      </c>
      <c r="Q209" s="23">
        <f>SUM($H$8:H209)</f>
        <v>1213903.0358609888</v>
      </c>
      <c r="R209" s="23">
        <f>SUM($J$8:J209)</f>
        <v>849999.99999998137</v>
      </c>
      <c r="S209" s="23">
        <f>SUM($I$8:I209)</f>
        <v>363903.03586100729</v>
      </c>
      <c r="T209" s="23">
        <f>SUM($L$8:L209)</f>
        <v>1172295.2061111098</v>
      </c>
      <c r="U209" s="23">
        <f>SUM($N$8:N209)</f>
        <v>850000.00000000303</v>
      </c>
      <c r="V209" s="23">
        <f>SUM($M$8:M209)</f>
        <v>323726.04166666517</v>
      </c>
    </row>
    <row r="210" spans="2:22">
      <c r="B210" s="29"/>
      <c r="C210" s="28"/>
      <c r="E210" s="9">
        <f t="shared" si="40"/>
        <v>50192</v>
      </c>
      <c r="F210" s="31">
        <f t="shared" si="33"/>
        <v>5.0500000000000007</v>
      </c>
      <c r="G210" s="32">
        <f t="shared" si="34"/>
        <v>4.2083333333333339E-3</v>
      </c>
      <c r="H210" s="11">
        <f t="shared" si="35"/>
        <v>0</v>
      </c>
      <c r="I210" s="11">
        <f t="shared" si="36"/>
        <v>0</v>
      </c>
      <c r="J210" s="11">
        <f t="shared" si="37"/>
        <v>0</v>
      </c>
      <c r="K210" s="11">
        <f t="shared" si="41"/>
        <v>0</v>
      </c>
      <c r="L210" s="19">
        <f t="shared" si="38"/>
        <v>0</v>
      </c>
      <c r="M210" s="19">
        <f t="shared" si="39"/>
        <v>0</v>
      </c>
      <c r="N210" s="19">
        <f t="shared" si="42"/>
        <v>0</v>
      </c>
      <c r="O210" s="19">
        <f t="shared" si="43"/>
        <v>0</v>
      </c>
      <c r="Q210" s="23">
        <f>SUM($H$8:H210)</f>
        <v>1213903.0358609888</v>
      </c>
      <c r="R210" s="23">
        <f>SUM($J$8:J210)</f>
        <v>849999.99999998137</v>
      </c>
      <c r="S210" s="23">
        <f>SUM($I$8:I210)</f>
        <v>363903.03586100729</v>
      </c>
      <c r="T210" s="23">
        <f>SUM($L$8:L210)</f>
        <v>1172295.2061111098</v>
      </c>
      <c r="U210" s="23">
        <f>SUM($N$8:N210)</f>
        <v>850000.00000000303</v>
      </c>
      <c r="V210" s="23">
        <f>SUM($M$8:M210)</f>
        <v>323726.04166666517</v>
      </c>
    </row>
    <row r="211" spans="2:22">
      <c r="B211" s="29"/>
      <c r="C211" s="28"/>
      <c r="E211" s="9">
        <f t="shared" si="40"/>
        <v>50222</v>
      </c>
      <c r="F211" s="31">
        <f t="shared" si="33"/>
        <v>5.0500000000000007</v>
      </c>
      <c r="G211" s="32">
        <f t="shared" si="34"/>
        <v>4.2083333333333339E-3</v>
      </c>
      <c r="H211" s="11">
        <f t="shared" si="35"/>
        <v>0</v>
      </c>
      <c r="I211" s="11">
        <f t="shared" si="36"/>
        <v>0</v>
      </c>
      <c r="J211" s="11">
        <f t="shared" si="37"/>
        <v>0</v>
      </c>
      <c r="K211" s="11">
        <f t="shared" si="41"/>
        <v>0</v>
      </c>
      <c r="L211" s="19">
        <f t="shared" si="38"/>
        <v>0</v>
      </c>
      <c r="M211" s="19">
        <f t="shared" si="39"/>
        <v>0</v>
      </c>
      <c r="N211" s="19">
        <f t="shared" si="42"/>
        <v>0</v>
      </c>
      <c r="O211" s="19">
        <f t="shared" si="43"/>
        <v>0</v>
      </c>
      <c r="Q211" s="23">
        <f>SUM($H$8:H211)</f>
        <v>1213903.0358609888</v>
      </c>
      <c r="R211" s="23">
        <f>SUM($J$8:J211)</f>
        <v>849999.99999998137</v>
      </c>
      <c r="S211" s="23">
        <f>SUM($I$8:I211)</f>
        <v>363903.03586100729</v>
      </c>
      <c r="T211" s="23">
        <f>SUM($L$8:L211)</f>
        <v>1172295.2061111098</v>
      </c>
      <c r="U211" s="23">
        <f>SUM($N$8:N211)</f>
        <v>850000.00000000303</v>
      </c>
      <c r="V211" s="23">
        <f>SUM($M$8:M211)</f>
        <v>323726.04166666517</v>
      </c>
    </row>
    <row r="212" spans="2:22">
      <c r="B212" s="29"/>
      <c r="C212" s="28"/>
      <c r="E212" s="9">
        <f t="shared" si="40"/>
        <v>50253</v>
      </c>
      <c r="F212" s="31">
        <f t="shared" si="33"/>
        <v>5.0500000000000007</v>
      </c>
      <c r="G212" s="32">
        <f t="shared" si="34"/>
        <v>4.2083333333333339E-3</v>
      </c>
      <c r="H212" s="11">
        <f t="shared" si="35"/>
        <v>0</v>
      </c>
      <c r="I212" s="11">
        <f t="shared" si="36"/>
        <v>0</v>
      </c>
      <c r="J212" s="11">
        <f t="shared" si="37"/>
        <v>0</v>
      </c>
      <c r="K212" s="11">
        <f t="shared" si="41"/>
        <v>0</v>
      </c>
      <c r="L212" s="19">
        <f t="shared" si="38"/>
        <v>0</v>
      </c>
      <c r="M212" s="19">
        <f t="shared" si="39"/>
        <v>0</v>
      </c>
      <c r="N212" s="19">
        <f t="shared" si="42"/>
        <v>0</v>
      </c>
      <c r="O212" s="19">
        <f t="shared" si="43"/>
        <v>0</v>
      </c>
      <c r="Q212" s="23">
        <f>SUM($H$8:H212)</f>
        <v>1213903.0358609888</v>
      </c>
      <c r="R212" s="23">
        <f>SUM($J$8:J212)</f>
        <v>849999.99999998137</v>
      </c>
      <c r="S212" s="23">
        <f>SUM($I$8:I212)</f>
        <v>363903.03586100729</v>
      </c>
      <c r="T212" s="23">
        <f>SUM($L$8:L212)</f>
        <v>1172295.2061111098</v>
      </c>
      <c r="U212" s="23">
        <f>SUM($N$8:N212)</f>
        <v>850000.00000000303</v>
      </c>
      <c r="V212" s="23">
        <f>SUM($M$8:M212)</f>
        <v>323726.04166666517</v>
      </c>
    </row>
    <row r="213" spans="2:22">
      <c r="B213" s="29"/>
      <c r="C213" s="28"/>
      <c r="E213" s="9">
        <f t="shared" si="40"/>
        <v>50284</v>
      </c>
      <c r="F213" s="31">
        <f t="shared" si="33"/>
        <v>5.0500000000000007</v>
      </c>
      <c r="G213" s="32">
        <f t="shared" si="34"/>
        <v>4.2083333333333339E-3</v>
      </c>
      <c r="H213" s="11">
        <f t="shared" si="35"/>
        <v>0</v>
      </c>
      <c r="I213" s="11">
        <f t="shared" si="36"/>
        <v>0</v>
      </c>
      <c r="J213" s="11">
        <f t="shared" si="37"/>
        <v>0</v>
      </c>
      <c r="K213" s="11">
        <f t="shared" si="41"/>
        <v>0</v>
      </c>
      <c r="L213" s="19">
        <f t="shared" si="38"/>
        <v>0</v>
      </c>
      <c r="M213" s="19">
        <f t="shared" si="39"/>
        <v>0</v>
      </c>
      <c r="N213" s="19">
        <f t="shared" si="42"/>
        <v>0</v>
      </c>
      <c r="O213" s="19">
        <f t="shared" si="43"/>
        <v>0</v>
      </c>
      <c r="Q213" s="23">
        <f>SUM($H$8:H213)</f>
        <v>1213903.0358609888</v>
      </c>
      <c r="R213" s="23">
        <f>SUM($J$8:J213)</f>
        <v>849999.99999998137</v>
      </c>
      <c r="S213" s="23">
        <f>SUM($I$8:I213)</f>
        <v>363903.03586100729</v>
      </c>
      <c r="T213" s="23">
        <f>SUM($L$8:L213)</f>
        <v>1172295.2061111098</v>
      </c>
      <c r="U213" s="23">
        <f>SUM($N$8:N213)</f>
        <v>850000.00000000303</v>
      </c>
      <c r="V213" s="23">
        <f>SUM($M$8:M213)</f>
        <v>323726.04166666517</v>
      </c>
    </row>
    <row r="214" spans="2:22">
      <c r="B214" s="29"/>
      <c r="C214" s="28"/>
      <c r="E214" s="9">
        <f t="shared" si="40"/>
        <v>50314</v>
      </c>
      <c r="F214" s="31">
        <f t="shared" si="33"/>
        <v>5.0500000000000007</v>
      </c>
      <c r="G214" s="32">
        <f t="shared" si="34"/>
        <v>4.2083333333333339E-3</v>
      </c>
      <c r="H214" s="11">
        <f t="shared" si="35"/>
        <v>0</v>
      </c>
      <c r="I214" s="11">
        <f t="shared" si="36"/>
        <v>0</v>
      </c>
      <c r="J214" s="11">
        <f t="shared" si="37"/>
        <v>0</v>
      </c>
      <c r="K214" s="11">
        <f t="shared" si="41"/>
        <v>0</v>
      </c>
      <c r="L214" s="19">
        <f t="shared" si="38"/>
        <v>0</v>
      </c>
      <c r="M214" s="19">
        <f t="shared" si="39"/>
        <v>0</v>
      </c>
      <c r="N214" s="19">
        <f t="shared" si="42"/>
        <v>0</v>
      </c>
      <c r="O214" s="19">
        <f t="shared" si="43"/>
        <v>0</v>
      </c>
      <c r="Q214" s="23">
        <f>SUM($H$8:H214)</f>
        <v>1213903.0358609888</v>
      </c>
      <c r="R214" s="23">
        <f>SUM($J$8:J214)</f>
        <v>849999.99999998137</v>
      </c>
      <c r="S214" s="23">
        <f>SUM($I$8:I214)</f>
        <v>363903.03586100729</v>
      </c>
      <c r="T214" s="23">
        <f>SUM($L$8:L214)</f>
        <v>1172295.2061111098</v>
      </c>
      <c r="U214" s="23">
        <f>SUM($N$8:N214)</f>
        <v>850000.00000000303</v>
      </c>
      <c r="V214" s="23">
        <f>SUM($M$8:M214)</f>
        <v>323726.04166666517</v>
      </c>
    </row>
    <row r="215" spans="2:22">
      <c r="B215" s="29"/>
      <c r="C215" s="28"/>
      <c r="E215" s="9">
        <f t="shared" si="40"/>
        <v>50345</v>
      </c>
      <c r="F215" s="31">
        <f t="shared" si="33"/>
        <v>5.0500000000000007</v>
      </c>
      <c r="G215" s="32">
        <f t="shared" si="34"/>
        <v>4.2083333333333339E-3</v>
      </c>
      <c r="H215" s="11">
        <f t="shared" si="35"/>
        <v>0</v>
      </c>
      <c r="I215" s="11">
        <f t="shared" si="36"/>
        <v>0</v>
      </c>
      <c r="J215" s="11">
        <f t="shared" si="37"/>
        <v>0</v>
      </c>
      <c r="K215" s="11">
        <f t="shared" si="41"/>
        <v>0</v>
      </c>
      <c r="L215" s="19">
        <f t="shared" si="38"/>
        <v>0</v>
      </c>
      <c r="M215" s="19">
        <f t="shared" si="39"/>
        <v>0</v>
      </c>
      <c r="N215" s="19">
        <f t="shared" si="42"/>
        <v>0</v>
      </c>
      <c r="O215" s="19">
        <f t="shared" si="43"/>
        <v>0</v>
      </c>
      <c r="Q215" s="23">
        <f>SUM($H$8:H215)</f>
        <v>1213903.0358609888</v>
      </c>
      <c r="R215" s="23">
        <f>SUM($J$8:J215)</f>
        <v>849999.99999998137</v>
      </c>
      <c r="S215" s="23">
        <f>SUM($I$8:I215)</f>
        <v>363903.03586100729</v>
      </c>
      <c r="T215" s="23">
        <f>SUM($L$8:L215)</f>
        <v>1172295.2061111098</v>
      </c>
      <c r="U215" s="23">
        <f>SUM($N$8:N215)</f>
        <v>850000.00000000303</v>
      </c>
      <c r="V215" s="23">
        <f>SUM($M$8:M215)</f>
        <v>323726.04166666517</v>
      </c>
    </row>
    <row r="216" spans="2:22">
      <c r="B216" s="29"/>
      <c r="C216" s="28"/>
      <c r="E216" s="9">
        <f t="shared" si="40"/>
        <v>50375</v>
      </c>
      <c r="F216" s="31">
        <f t="shared" si="33"/>
        <v>5.0500000000000007</v>
      </c>
      <c r="G216" s="32">
        <f t="shared" si="34"/>
        <v>4.2083333333333339E-3</v>
      </c>
      <c r="H216" s="11">
        <f t="shared" si="35"/>
        <v>0</v>
      </c>
      <c r="I216" s="11">
        <f t="shared" si="36"/>
        <v>0</v>
      </c>
      <c r="J216" s="11">
        <f t="shared" si="37"/>
        <v>0</v>
      </c>
      <c r="K216" s="11">
        <f t="shared" si="41"/>
        <v>0</v>
      </c>
      <c r="L216" s="19">
        <f t="shared" si="38"/>
        <v>0</v>
      </c>
      <c r="M216" s="19">
        <f t="shared" si="39"/>
        <v>0</v>
      </c>
      <c r="N216" s="19">
        <f t="shared" si="42"/>
        <v>0</v>
      </c>
      <c r="O216" s="19">
        <f t="shared" si="43"/>
        <v>0</v>
      </c>
      <c r="Q216" s="23">
        <f>SUM($H$8:H216)</f>
        <v>1213903.0358609888</v>
      </c>
      <c r="R216" s="23">
        <f>SUM($J$8:J216)</f>
        <v>849999.99999998137</v>
      </c>
      <c r="S216" s="23">
        <f>SUM($I$8:I216)</f>
        <v>363903.03586100729</v>
      </c>
      <c r="T216" s="23">
        <f>SUM($L$8:L216)</f>
        <v>1172295.2061111098</v>
      </c>
      <c r="U216" s="23">
        <f>SUM($N$8:N216)</f>
        <v>850000.00000000303</v>
      </c>
      <c r="V216" s="23">
        <f>SUM($M$8:M216)</f>
        <v>323726.04166666517</v>
      </c>
    </row>
    <row r="217" spans="2:22">
      <c r="B217" s="29"/>
      <c r="C217" s="28"/>
      <c r="E217" s="9">
        <f t="shared" si="40"/>
        <v>50406</v>
      </c>
      <c r="F217" s="31">
        <f t="shared" si="33"/>
        <v>5.0500000000000007</v>
      </c>
      <c r="G217" s="32">
        <f t="shared" si="34"/>
        <v>4.2083333333333339E-3</v>
      </c>
      <c r="H217" s="11">
        <f t="shared" si="35"/>
        <v>0</v>
      </c>
      <c r="I217" s="11">
        <f t="shared" si="36"/>
        <v>0</v>
      </c>
      <c r="J217" s="11">
        <f t="shared" si="37"/>
        <v>0</v>
      </c>
      <c r="K217" s="11">
        <f t="shared" si="41"/>
        <v>0</v>
      </c>
      <c r="L217" s="19">
        <f t="shared" si="38"/>
        <v>0</v>
      </c>
      <c r="M217" s="19">
        <f t="shared" si="39"/>
        <v>0</v>
      </c>
      <c r="N217" s="19">
        <f t="shared" si="42"/>
        <v>0</v>
      </c>
      <c r="O217" s="19">
        <f t="shared" si="43"/>
        <v>0</v>
      </c>
      <c r="Q217" s="23">
        <f>SUM($H$8:H217)</f>
        <v>1213903.0358609888</v>
      </c>
      <c r="R217" s="23">
        <f>SUM($J$8:J217)</f>
        <v>849999.99999998137</v>
      </c>
      <c r="S217" s="23">
        <f>SUM($I$8:I217)</f>
        <v>363903.03586100729</v>
      </c>
      <c r="T217" s="23">
        <f>SUM($L$8:L217)</f>
        <v>1172295.2061111098</v>
      </c>
      <c r="U217" s="23">
        <f>SUM($N$8:N217)</f>
        <v>850000.00000000303</v>
      </c>
      <c r="V217" s="23">
        <f>SUM($M$8:M217)</f>
        <v>323726.04166666517</v>
      </c>
    </row>
    <row r="218" spans="2:22">
      <c r="B218" s="29"/>
      <c r="C218" s="28"/>
      <c r="E218" s="9">
        <f t="shared" si="40"/>
        <v>50437</v>
      </c>
      <c r="F218" s="31">
        <f t="shared" si="33"/>
        <v>5.0500000000000007</v>
      </c>
      <c r="G218" s="32">
        <f t="shared" si="34"/>
        <v>4.2083333333333339E-3</v>
      </c>
      <c r="H218" s="11">
        <f t="shared" si="35"/>
        <v>0</v>
      </c>
      <c r="I218" s="11">
        <f t="shared" si="36"/>
        <v>0</v>
      </c>
      <c r="J218" s="11">
        <f t="shared" si="37"/>
        <v>0</v>
      </c>
      <c r="K218" s="11">
        <f t="shared" si="41"/>
        <v>0</v>
      </c>
      <c r="L218" s="19">
        <f t="shared" si="38"/>
        <v>0</v>
      </c>
      <c r="M218" s="19">
        <f t="shared" si="39"/>
        <v>0</v>
      </c>
      <c r="N218" s="19">
        <f t="shared" si="42"/>
        <v>0</v>
      </c>
      <c r="O218" s="19">
        <f t="shared" si="43"/>
        <v>0</v>
      </c>
      <c r="Q218" s="23">
        <f>SUM($H$8:H218)</f>
        <v>1213903.0358609888</v>
      </c>
      <c r="R218" s="23">
        <f>SUM($J$8:J218)</f>
        <v>849999.99999998137</v>
      </c>
      <c r="S218" s="23">
        <f>SUM($I$8:I218)</f>
        <v>363903.03586100729</v>
      </c>
      <c r="T218" s="23">
        <f>SUM($L$8:L218)</f>
        <v>1172295.2061111098</v>
      </c>
      <c r="U218" s="23">
        <f>SUM($N$8:N218)</f>
        <v>850000.00000000303</v>
      </c>
      <c r="V218" s="23">
        <f>SUM($M$8:M218)</f>
        <v>323726.04166666517</v>
      </c>
    </row>
    <row r="219" spans="2:22">
      <c r="B219" s="29"/>
      <c r="C219" s="28"/>
      <c r="E219" s="9">
        <f t="shared" si="40"/>
        <v>50465</v>
      </c>
      <c r="F219" s="31">
        <f t="shared" si="33"/>
        <v>5.0500000000000007</v>
      </c>
      <c r="G219" s="32">
        <f t="shared" si="34"/>
        <v>4.2083333333333339E-3</v>
      </c>
      <c r="H219" s="11">
        <f t="shared" si="35"/>
        <v>0</v>
      </c>
      <c r="I219" s="11">
        <f t="shared" si="36"/>
        <v>0</v>
      </c>
      <c r="J219" s="11">
        <f t="shared" si="37"/>
        <v>0</v>
      </c>
      <c r="K219" s="11">
        <f t="shared" si="41"/>
        <v>0</v>
      </c>
      <c r="L219" s="19">
        <f t="shared" si="38"/>
        <v>0</v>
      </c>
      <c r="M219" s="19">
        <f t="shared" si="39"/>
        <v>0</v>
      </c>
      <c r="N219" s="19">
        <f t="shared" si="42"/>
        <v>0</v>
      </c>
      <c r="O219" s="19">
        <f t="shared" si="43"/>
        <v>0</v>
      </c>
      <c r="Q219" s="23">
        <f>SUM($H$8:H219)</f>
        <v>1213903.0358609888</v>
      </c>
      <c r="R219" s="23">
        <f>SUM($J$8:J219)</f>
        <v>849999.99999998137</v>
      </c>
      <c r="S219" s="23">
        <f>SUM($I$8:I219)</f>
        <v>363903.03586100729</v>
      </c>
      <c r="T219" s="23">
        <f>SUM($L$8:L219)</f>
        <v>1172295.2061111098</v>
      </c>
      <c r="U219" s="23">
        <f>SUM($N$8:N219)</f>
        <v>850000.00000000303</v>
      </c>
      <c r="V219" s="23">
        <f>SUM($M$8:M219)</f>
        <v>323726.04166666517</v>
      </c>
    </row>
    <row r="220" spans="2:22">
      <c r="B220" s="29"/>
      <c r="C220" s="28"/>
      <c r="E220" s="9">
        <f t="shared" si="40"/>
        <v>50496</v>
      </c>
      <c r="F220" s="31">
        <f t="shared" si="33"/>
        <v>5.0500000000000007</v>
      </c>
      <c r="G220" s="32">
        <f t="shared" si="34"/>
        <v>4.2083333333333339E-3</v>
      </c>
      <c r="H220" s="11">
        <f t="shared" si="35"/>
        <v>0</v>
      </c>
      <c r="I220" s="11">
        <f t="shared" si="36"/>
        <v>0</v>
      </c>
      <c r="J220" s="11">
        <f t="shared" si="37"/>
        <v>0</v>
      </c>
      <c r="K220" s="11">
        <f t="shared" si="41"/>
        <v>0</v>
      </c>
      <c r="L220" s="19">
        <f t="shared" si="38"/>
        <v>0</v>
      </c>
      <c r="M220" s="19">
        <f t="shared" si="39"/>
        <v>0</v>
      </c>
      <c r="N220" s="19">
        <f t="shared" si="42"/>
        <v>0</v>
      </c>
      <c r="O220" s="19">
        <f t="shared" si="43"/>
        <v>0</v>
      </c>
      <c r="Q220" s="23">
        <f>SUM($H$8:H220)</f>
        <v>1213903.0358609888</v>
      </c>
      <c r="R220" s="23">
        <f>SUM($J$8:J220)</f>
        <v>849999.99999998137</v>
      </c>
      <c r="S220" s="23">
        <f>SUM($I$8:I220)</f>
        <v>363903.03586100729</v>
      </c>
      <c r="T220" s="23">
        <f>SUM($L$8:L220)</f>
        <v>1172295.2061111098</v>
      </c>
      <c r="U220" s="23">
        <f>SUM($N$8:N220)</f>
        <v>850000.00000000303</v>
      </c>
      <c r="V220" s="23">
        <f>SUM($M$8:M220)</f>
        <v>323726.04166666517</v>
      </c>
    </row>
    <row r="221" spans="2:22">
      <c r="B221" s="29"/>
      <c r="C221" s="28"/>
      <c r="E221" s="9">
        <f t="shared" si="40"/>
        <v>50526</v>
      </c>
      <c r="F221" s="31">
        <f t="shared" si="33"/>
        <v>5.0500000000000007</v>
      </c>
      <c r="G221" s="32">
        <f t="shared" si="34"/>
        <v>4.2083333333333339E-3</v>
      </c>
      <c r="H221" s="11">
        <f t="shared" si="35"/>
        <v>0</v>
      </c>
      <c r="I221" s="11">
        <f t="shared" si="36"/>
        <v>0</v>
      </c>
      <c r="J221" s="11">
        <f t="shared" si="37"/>
        <v>0</v>
      </c>
      <c r="K221" s="11">
        <f t="shared" si="41"/>
        <v>0</v>
      </c>
      <c r="L221" s="19">
        <f t="shared" si="38"/>
        <v>0</v>
      </c>
      <c r="M221" s="19">
        <f t="shared" si="39"/>
        <v>0</v>
      </c>
      <c r="N221" s="19">
        <f t="shared" si="42"/>
        <v>0</v>
      </c>
      <c r="O221" s="19">
        <f t="shared" si="43"/>
        <v>0</v>
      </c>
      <c r="Q221" s="23">
        <f>SUM($H$8:H221)</f>
        <v>1213903.0358609888</v>
      </c>
      <c r="R221" s="23">
        <f>SUM($J$8:J221)</f>
        <v>849999.99999998137</v>
      </c>
      <c r="S221" s="23">
        <f>SUM($I$8:I221)</f>
        <v>363903.03586100729</v>
      </c>
      <c r="T221" s="23">
        <f>SUM($L$8:L221)</f>
        <v>1172295.2061111098</v>
      </c>
      <c r="U221" s="23">
        <f>SUM($N$8:N221)</f>
        <v>850000.00000000303</v>
      </c>
      <c r="V221" s="23">
        <f>SUM($M$8:M221)</f>
        <v>323726.04166666517</v>
      </c>
    </row>
    <row r="222" spans="2:22">
      <c r="B222" s="29"/>
      <c r="C222" s="28"/>
      <c r="E222" s="9">
        <f t="shared" si="40"/>
        <v>50557</v>
      </c>
      <c r="F222" s="31">
        <f t="shared" si="33"/>
        <v>5.0500000000000007</v>
      </c>
      <c r="G222" s="32">
        <f t="shared" si="34"/>
        <v>4.2083333333333339E-3</v>
      </c>
      <c r="H222" s="11">
        <f t="shared" si="35"/>
        <v>0</v>
      </c>
      <c r="I222" s="11">
        <f t="shared" si="36"/>
        <v>0</v>
      </c>
      <c r="J222" s="11">
        <f t="shared" si="37"/>
        <v>0</v>
      </c>
      <c r="K222" s="11">
        <f t="shared" si="41"/>
        <v>0</v>
      </c>
      <c r="L222" s="19">
        <f t="shared" si="38"/>
        <v>0</v>
      </c>
      <c r="M222" s="19">
        <f t="shared" si="39"/>
        <v>0</v>
      </c>
      <c r="N222" s="19">
        <f t="shared" si="42"/>
        <v>0</v>
      </c>
      <c r="O222" s="19">
        <f t="shared" si="43"/>
        <v>0</v>
      </c>
      <c r="Q222" s="23">
        <f>SUM($H$8:H222)</f>
        <v>1213903.0358609888</v>
      </c>
      <c r="R222" s="23">
        <f>SUM($J$8:J222)</f>
        <v>849999.99999998137</v>
      </c>
      <c r="S222" s="23">
        <f>SUM($I$8:I222)</f>
        <v>363903.03586100729</v>
      </c>
      <c r="T222" s="23">
        <f>SUM($L$8:L222)</f>
        <v>1172295.2061111098</v>
      </c>
      <c r="U222" s="23">
        <f>SUM($N$8:N222)</f>
        <v>850000.00000000303</v>
      </c>
      <c r="V222" s="23">
        <f>SUM($M$8:M222)</f>
        <v>323726.04166666517</v>
      </c>
    </row>
    <row r="223" spans="2:22">
      <c r="B223" s="29"/>
      <c r="C223" s="28"/>
      <c r="E223" s="9">
        <f t="shared" si="40"/>
        <v>50587</v>
      </c>
      <c r="F223" s="31">
        <f t="shared" si="33"/>
        <v>5.0500000000000007</v>
      </c>
      <c r="G223" s="32">
        <f t="shared" si="34"/>
        <v>4.2083333333333339E-3</v>
      </c>
      <c r="H223" s="11">
        <f t="shared" si="35"/>
        <v>0</v>
      </c>
      <c r="I223" s="11">
        <f t="shared" si="36"/>
        <v>0</v>
      </c>
      <c r="J223" s="11">
        <f t="shared" si="37"/>
        <v>0</v>
      </c>
      <c r="K223" s="11">
        <f t="shared" si="41"/>
        <v>0</v>
      </c>
      <c r="L223" s="19">
        <f t="shared" si="38"/>
        <v>0</v>
      </c>
      <c r="M223" s="19">
        <f t="shared" si="39"/>
        <v>0</v>
      </c>
      <c r="N223" s="19">
        <f t="shared" si="42"/>
        <v>0</v>
      </c>
      <c r="O223" s="19">
        <f t="shared" si="43"/>
        <v>0</v>
      </c>
      <c r="Q223" s="23">
        <f>SUM($H$8:H223)</f>
        <v>1213903.0358609888</v>
      </c>
      <c r="R223" s="23">
        <f>SUM($J$8:J223)</f>
        <v>849999.99999998137</v>
      </c>
      <c r="S223" s="23">
        <f>SUM($I$8:I223)</f>
        <v>363903.03586100729</v>
      </c>
      <c r="T223" s="23">
        <f>SUM($L$8:L223)</f>
        <v>1172295.2061111098</v>
      </c>
      <c r="U223" s="23">
        <f>SUM($N$8:N223)</f>
        <v>850000.00000000303</v>
      </c>
      <c r="V223" s="23">
        <f>SUM($M$8:M223)</f>
        <v>323726.04166666517</v>
      </c>
    </row>
    <row r="224" spans="2:22">
      <c r="B224" s="29"/>
      <c r="C224" s="28"/>
      <c r="E224" s="9">
        <f t="shared" si="40"/>
        <v>50618</v>
      </c>
      <c r="F224" s="31">
        <f t="shared" si="33"/>
        <v>5.0500000000000007</v>
      </c>
      <c r="G224" s="32">
        <f t="shared" si="34"/>
        <v>4.2083333333333339E-3</v>
      </c>
      <c r="H224" s="11">
        <f t="shared" si="35"/>
        <v>0</v>
      </c>
      <c r="I224" s="11">
        <f t="shared" si="36"/>
        <v>0</v>
      </c>
      <c r="J224" s="11">
        <f t="shared" si="37"/>
        <v>0</v>
      </c>
      <c r="K224" s="11">
        <f t="shared" si="41"/>
        <v>0</v>
      </c>
      <c r="L224" s="19">
        <f t="shared" si="38"/>
        <v>0</v>
      </c>
      <c r="M224" s="19">
        <f t="shared" si="39"/>
        <v>0</v>
      </c>
      <c r="N224" s="19">
        <f t="shared" si="42"/>
        <v>0</v>
      </c>
      <c r="O224" s="19">
        <f t="shared" si="43"/>
        <v>0</v>
      </c>
      <c r="Q224" s="23">
        <f>SUM($H$8:H224)</f>
        <v>1213903.0358609888</v>
      </c>
      <c r="R224" s="23">
        <f>SUM($J$8:J224)</f>
        <v>849999.99999998137</v>
      </c>
      <c r="S224" s="23">
        <f>SUM($I$8:I224)</f>
        <v>363903.03586100729</v>
      </c>
      <c r="T224" s="23">
        <f>SUM($L$8:L224)</f>
        <v>1172295.2061111098</v>
      </c>
      <c r="U224" s="23">
        <f>SUM($N$8:N224)</f>
        <v>850000.00000000303</v>
      </c>
      <c r="V224" s="23">
        <f>SUM($M$8:M224)</f>
        <v>323726.04166666517</v>
      </c>
    </row>
    <row r="225" spans="2:22">
      <c r="B225" s="29"/>
      <c r="C225" s="28"/>
      <c r="E225" s="9">
        <f t="shared" si="40"/>
        <v>50649</v>
      </c>
      <c r="F225" s="31">
        <f t="shared" si="33"/>
        <v>5.0500000000000007</v>
      </c>
      <c r="G225" s="32">
        <f t="shared" si="34"/>
        <v>4.2083333333333339E-3</v>
      </c>
      <c r="H225" s="11">
        <f t="shared" si="35"/>
        <v>0</v>
      </c>
      <c r="I225" s="11">
        <f t="shared" si="36"/>
        <v>0</v>
      </c>
      <c r="J225" s="11">
        <f t="shared" si="37"/>
        <v>0</v>
      </c>
      <c r="K225" s="11">
        <f t="shared" si="41"/>
        <v>0</v>
      </c>
      <c r="L225" s="19">
        <f t="shared" si="38"/>
        <v>0</v>
      </c>
      <c r="M225" s="19">
        <f t="shared" si="39"/>
        <v>0</v>
      </c>
      <c r="N225" s="19">
        <f t="shared" si="42"/>
        <v>0</v>
      </c>
      <c r="O225" s="19">
        <f t="shared" si="43"/>
        <v>0</v>
      </c>
      <c r="Q225" s="23">
        <f>SUM($H$8:H225)</f>
        <v>1213903.0358609888</v>
      </c>
      <c r="R225" s="23">
        <f>SUM($J$8:J225)</f>
        <v>849999.99999998137</v>
      </c>
      <c r="S225" s="23">
        <f>SUM($I$8:I225)</f>
        <v>363903.03586100729</v>
      </c>
      <c r="T225" s="23">
        <f>SUM($L$8:L225)</f>
        <v>1172295.2061111098</v>
      </c>
      <c r="U225" s="23">
        <f>SUM($N$8:N225)</f>
        <v>850000.00000000303</v>
      </c>
      <c r="V225" s="23">
        <f>SUM($M$8:M225)</f>
        <v>323726.04166666517</v>
      </c>
    </row>
    <row r="226" spans="2:22">
      <c r="B226" s="29"/>
      <c r="C226" s="28"/>
      <c r="E226" s="9">
        <f t="shared" si="40"/>
        <v>50679</v>
      </c>
      <c r="F226" s="31">
        <f t="shared" si="33"/>
        <v>5.0500000000000007</v>
      </c>
      <c r="G226" s="32">
        <f t="shared" si="34"/>
        <v>4.2083333333333339E-3</v>
      </c>
      <c r="H226" s="11">
        <f t="shared" si="35"/>
        <v>0</v>
      </c>
      <c r="I226" s="11">
        <f t="shared" si="36"/>
        <v>0</v>
      </c>
      <c r="J226" s="11">
        <f t="shared" si="37"/>
        <v>0</v>
      </c>
      <c r="K226" s="11">
        <f t="shared" si="41"/>
        <v>0</v>
      </c>
      <c r="L226" s="19">
        <f t="shared" si="38"/>
        <v>0</v>
      </c>
      <c r="M226" s="19">
        <f t="shared" si="39"/>
        <v>0</v>
      </c>
      <c r="N226" s="19">
        <f t="shared" si="42"/>
        <v>0</v>
      </c>
      <c r="O226" s="19">
        <f t="shared" si="43"/>
        <v>0</v>
      </c>
      <c r="Q226" s="23">
        <f>SUM($H$8:H226)</f>
        <v>1213903.0358609888</v>
      </c>
      <c r="R226" s="23">
        <f>SUM($J$8:J226)</f>
        <v>849999.99999998137</v>
      </c>
      <c r="S226" s="23">
        <f>SUM($I$8:I226)</f>
        <v>363903.03586100729</v>
      </c>
      <c r="T226" s="23">
        <f>SUM($L$8:L226)</f>
        <v>1172295.2061111098</v>
      </c>
      <c r="U226" s="23">
        <f>SUM($N$8:N226)</f>
        <v>850000.00000000303</v>
      </c>
      <c r="V226" s="23">
        <f>SUM($M$8:M226)</f>
        <v>323726.04166666517</v>
      </c>
    </row>
    <row r="227" spans="2:22">
      <c r="B227" s="29"/>
      <c r="C227" s="28"/>
      <c r="E227" s="9">
        <f t="shared" si="40"/>
        <v>50710</v>
      </c>
      <c r="F227" s="31">
        <f t="shared" si="33"/>
        <v>5.0500000000000007</v>
      </c>
      <c r="G227" s="32">
        <f t="shared" si="34"/>
        <v>4.2083333333333339E-3</v>
      </c>
      <c r="H227" s="11">
        <f t="shared" si="35"/>
        <v>0</v>
      </c>
      <c r="I227" s="11">
        <f t="shared" si="36"/>
        <v>0</v>
      </c>
      <c r="J227" s="11">
        <f t="shared" si="37"/>
        <v>0</v>
      </c>
      <c r="K227" s="11">
        <f t="shared" si="41"/>
        <v>0</v>
      </c>
      <c r="L227" s="19">
        <f t="shared" si="38"/>
        <v>0</v>
      </c>
      <c r="M227" s="19">
        <f t="shared" si="39"/>
        <v>0</v>
      </c>
      <c r="N227" s="19">
        <f t="shared" si="42"/>
        <v>0</v>
      </c>
      <c r="O227" s="19">
        <f t="shared" si="43"/>
        <v>0</v>
      </c>
      <c r="Q227" s="23">
        <f>SUM($H$8:H227)</f>
        <v>1213903.0358609888</v>
      </c>
      <c r="R227" s="23">
        <f>SUM($J$8:J227)</f>
        <v>849999.99999998137</v>
      </c>
      <c r="S227" s="23">
        <f>SUM($I$8:I227)</f>
        <v>363903.03586100729</v>
      </c>
      <c r="T227" s="23">
        <f>SUM($L$8:L227)</f>
        <v>1172295.2061111098</v>
      </c>
      <c r="U227" s="23">
        <f>SUM($N$8:N227)</f>
        <v>850000.00000000303</v>
      </c>
      <c r="V227" s="23">
        <f>SUM($M$8:M227)</f>
        <v>323726.04166666517</v>
      </c>
    </row>
    <row r="228" spans="2:22">
      <c r="B228" s="29"/>
      <c r="C228" s="28"/>
      <c r="E228" s="9">
        <f t="shared" si="40"/>
        <v>50740</v>
      </c>
      <c r="F228" s="31">
        <f t="shared" si="33"/>
        <v>5.0500000000000007</v>
      </c>
      <c r="G228" s="32">
        <f t="shared" si="34"/>
        <v>4.2083333333333339E-3</v>
      </c>
      <c r="H228" s="11">
        <f t="shared" si="35"/>
        <v>0</v>
      </c>
      <c r="I228" s="11">
        <f t="shared" si="36"/>
        <v>0</v>
      </c>
      <c r="J228" s="11">
        <f t="shared" si="37"/>
        <v>0</v>
      </c>
      <c r="K228" s="11">
        <f t="shared" si="41"/>
        <v>0</v>
      </c>
      <c r="L228" s="19">
        <f t="shared" si="38"/>
        <v>0</v>
      </c>
      <c r="M228" s="19">
        <f t="shared" si="39"/>
        <v>0</v>
      </c>
      <c r="N228" s="19">
        <f t="shared" si="42"/>
        <v>0</v>
      </c>
      <c r="O228" s="19">
        <f t="shared" si="43"/>
        <v>0</v>
      </c>
      <c r="Q228" s="23">
        <f>SUM($H$8:H228)</f>
        <v>1213903.0358609888</v>
      </c>
      <c r="R228" s="23">
        <f>SUM($J$8:J228)</f>
        <v>849999.99999998137</v>
      </c>
      <c r="S228" s="23">
        <f>SUM($I$8:I228)</f>
        <v>363903.03586100729</v>
      </c>
      <c r="T228" s="23">
        <f>SUM($L$8:L228)</f>
        <v>1172295.2061111098</v>
      </c>
      <c r="U228" s="23">
        <f>SUM($N$8:N228)</f>
        <v>850000.00000000303</v>
      </c>
      <c r="V228" s="23">
        <f>SUM($M$8:M228)</f>
        <v>323726.04166666517</v>
      </c>
    </row>
    <row r="229" spans="2:22">
      <c r="B229" s="29"/>
      <c r="C229" s="28"/>
      <c r="E229" s="9">
        <f t="shared" si="40"/>
        <v>50771</v>
      </c>
      <c r="F229" s="31">
        <f t="shared" si="33"/>
        <v>5.0500000000000007</v>
      </c>
      <c r="G229" s="32">
        <f t="shared" si="34"/>
        <v>4.2083333333333339E-3</v>
      </c>
      <c r="H229" s="11">
        <f t="shared" si="35"/>
        <v>0</v>
      </c>
      <c r="I229" s="11">
        <f t="shared" si="36"/>
        <v>0</v>
      </c>
      <c r="J229" s="11">
        <f t="shared" si="37"/>
        <v>0</v>
      </c>
      <c r="K229" s="11">
        <f t="shared" si="41"/>
        <v>0</v>
      </c>
      <c r="L229" s="19">
        <f t="shared" si="38"/>
        <v>0</v>
      </c>
      <c r="M229" s="19">
        <f t="shared" si="39"/>
        <v>0</v>
      </c>
      <c r="N229" s="19">
        <f t="shared" si="42"/>
        <v>0</v>
      </c>
      <c r="O229" s="19">
        <f t="shared" si="43"/>
        <v>0</v>
      </c>
      <c r="Q229" s="23">
        <f>SUM($H$8:H229)</f>
        <v>1213903.0358609888</v>
      </c>
      <c r="R229" s="23">
        <f>SUM($J$8:J229)</f>
        <v>849999.99999998137</v>
      </c>
      <c r="S229" s="23">
        <f>SUM($I$8:I229)</f>
        <v>363903.03586100729</v>
      </c>
      <c r="T229" s="23">
        <f>SUM($L$8:L229)</f>
        <v>1172295.2061111098</v>
      </c>
      <c r="U229" s="23">
        <f>SUM($N$8:N229)</f>
        <v>850000.00000000303</v>
      </c>
      <c r="V229" s="23">
        <f>SUM($M$8:M229)</f>
        <v>323726.04166666517</v>
      </c>
    </row>
    <row r="230" spans="2:22">
      <c r="B230" s="29"/>
      <c r="C230" s="28"/>
      <c r="E230" s="9">
        <f t="shared" si="40"/>
        <v>50802</v>
      </c>
      <c r="F230" s="31">
        <f t="shared" si="33"/>
        <v>5.0500000000000007</v>
      </c>
      <c r="G230" s="32">
        <f t="shared" si="34"/>
        <v>4.2083333333333339E-3</v>
      </c>
      <c r="H230" s="11">
        <f t="shared" si="35"/>
        <v>0</v>
      </c>
      <c r="I230" s="11">
        <f t="shared" si="36"/>
        <v>0</v>
      </c>
      <c r="J230" s="11">
        <f t="shared" si="37"/>
        <v>0</v>
      </c>
      <c r="K230" s="11">
        <f t="shared" si="41"/>
        <v>0</v>
      </c>
      <c r="L230" s="19">
        <f t="shared" si="38"/>
        <v>0</v>
      </c>
      <c r="M230" s="19">
        <f t="shared" si="39"/>
        <v>0</v>
      </c>
      <c r="N230" s="19">
        <f t="shared" si="42"/>
        <v>0</v>
      </c>
      <c r="O230" s="19">
        <f t="shared" si="43"/>
        <v>0</v>
      </c>
      <c r="Q230" s="23">
        <f>SUM($H$8:H230)</f>
        <v>1213903.0358609888</v>
      </c>
      <c r="R230" s="23">
        <f>SUM($J$8:J230)</f>
        <v>849999.99999998137</v>
      </c>
      <c r="S230" s="23">
        <f>SUM($I$8:I230)</f>
        <v>363903.03586100729</v>
      </c>
      <c r="T230" s="23">
        <f>SUM($L$8:L230)</f>
        <v>1172295.2061111098</v>
      </c>
      <c r="U230" s="23">
        <f>SUM($N$8:N230)</f>
        <v>850000.00000000303</v>
      </c>
      <c r="V230" s="23">
        <f>SUM($M$8:M230)</f>
        <v>323726.04166666517</v>
      </c>
    </row>
    <row r="231" spans="2:22">
      <c r="B231" s="29"/>
      <c r="C231" s="28"/>
      <c r="E231" s="9">
        <f t="shared" si="40"/>
        <v>50830</v>
      </c>
      <c r="F231" s="31">
        <f t="shared" si="33"/>
        <v>5.0500000000000007</v>
      </c>
      <c r="G231" s="32">
        <f t="shared" si="34"/>
        <v>4.2083333333333339E-3</v>
      </c>
      <c r="H231" s="11">
        <f t="shared" si="35"/>
        <v>0</v>
      </c>
      <c r="I231" s="11">
        <f t="shared" si="36"/>
        <v>0</v>
      </c>
      <c r="J231" s="11">
        <f t="shared" si="37"/>
        <v>0</v>
      </c>
      <c r="K231" s="11">
        <f t="shared" si="41"/>
        <v>0</v>
      </c>
      <c r="L231" s="19">
        <f t="shared" si="38"/>
        <v>0</v>
      </c>
      <c r="M231" s="19">
        <f t="shared" si="39"/>
        <v>0</v>
      </c>
      <c r="N231" s="19">
        <f t="shared" si="42"/>
        <v>0</v>
      </c>
      <c r="O231" s="19">
        <f t="shared" si="43"/>
        <v>0</v>
      </c>
      <c r="Q231" s="23">
        <f>SUM($H$8:H231)</f>
        <v>1213903.0358609888</v>
      </c>
      <c r="R231" s="23">
        <f>SUM($J$8:J231)</f>
        <v>849999.99999998137</v>
      </c>
      <c r="S231" s="23">
        <f>SUM($I$8:I231)</f>
        <v>363903.03586100729</v>
      </c>
      <c r="T231" s="23">
        <f>SUM($L$8:L231)</f>
        <v>1172295.2061111098</v>
      </c>
      <c r="U231" s="23">
        <f>SUM($N$8:N231)</f>
        <v>850000.00000000303</v>
      </c>
      <c r="V231" s="23">
        <f>SUM($M$8:M231)</f>
        <v>323726.04166666517</v>
      </c>
    </row>
    <row r="232" spans="2:22">
      <c r="B232" s="29"/>
      <c r="C232" s="28"/>
      <c r="E232" s="9">
        <f t="shared" si="40"/>
        <v>50861</v>
      </c>
      <c r="F232" s="31">
        <f t="shared" si="33"/>
        <v>5.0500000000000007</v>
      </c>
      <c r="G232" s="32">
        <f t="shared" si="34"/>
        <v>4.2083333333333339E-3</v>
      </c>
      <c r="H232" s="11">
        <f t="shared" si="35"/>
        <v>0</v>
      </c>
      <c r="I232" s="11">
        <f t="shared" si="36"/>
        <v>0</v>
      </c>
      <c r="J232" s="11">
        <f t="shared" si="37"/>
        <v>0</v>
      </c>
      <c r="K232" s="11">
        <f t="shared" si="41"/>
        <v>0</v>
      </c>
      <c r="L232" s="19">
        <f t="shared" si="38"/>
        <v>0</v>
      </c>
      <c r="M232" s="19">
        <f t="shared" si="39"/>
        <v>0</v>
      </c>
      <c r="N232" s="19">
        <f t="shared" si="42"/>
        <v>0</v>
      </c>
      <c r="O232" s="19">
        <f t="shared" si="43"/>
        <v>0</v>
      </c>
      <c r="Q232" s="23">
        <f>SUM($H$8:H232)</f>
        <v>1213903.0358609888</v>
      </c>
      <c r="R232" s="23">
        <f>SUM($J$8:J232)</f>
        <v>849999.99999998137</v>
      </c>
      <c r="S232" s="23">
        <f>SUM($I$8:I232)</f>
        <v>363903.03586100729</v>
      </c>
      <c r="T232" s="23">
        <f>SUM($L$8:L232)</f>
        <v>1172295.2061111098</v>
      </c>
      <c r="U232" s="23">
        <f>SUM($N$8:N232)</f>
        <v>850000.00000000303</v>
      </c>
      <c r="V232" s="23">
        <f>SUM($M$8:M232)</f>
        <v>323726.04166666517</v>
      </c>
    </row>
    <row r="233" spans="2:22">
      <c r="B233" s="29"/>
      <c r="C233" s="28"/>
      <c r="E233" s="9">
        <f t="shared" si="40"/>
        <v>50891</v>
      </c>
      <c r="F233" s="31">
        <f t="shared" si="33"/>
        <v>5.0500000000000007</v>
      </c>
      <c r="G233" s="32">
        <f t="shared" si="34"/>
        <v>4.2083333333333339E-3</v>
      </c>
      <c r="H233" s="11">
        <f t="shared" si="35"/>
        <v>0</v>
      </c>
      <c r="I233" s="11">
        <f t="shared" si="36"/>
        <v>0</v>
      </c>
      <c r="J233" s="11">
        <f t="shared" si="37"/>
        <v>0</v>
      </c>
      <c r="K233" s="11">
        <f t="shared" si="41"/>
        <v>0</v>
      </c>
      <c r="L233" s="19">
        <f t="shared" si="38"/>
        <v>0</v>
      </c>
      <c r="M233" s="19">
        <f t="shared" si="39"/>
        <v>0</v>
      </c>
      <c r="N233" s="19">
        <f t="shared" si="42"/>
        <v>0</v>
      </c>
      <c r="O233" s="19">
        <f t="shared" si="43"/>
        <v>0</v>
      </c>
      <c r="Q233" s="23">
        <f>SUM($H$8:H233)</f>
        <v>1213903.0358609888</v>
      </c>
      <c r="R233" s="23">
        <f>SUM($J$8:J233)</f>
        <v>849999.99999998137</v>
      </c>
      <c r="S233" s="23">
        <f>SUM($I$8:I233)</f>
        <v>363903.03586100729</v>
      </c>
      <c r="T233" s="23">
        <f>SUM($L$8:L233)</f>
        <v>1172295.2061111098</v>
      </c>
      <c r="U233" s="23">
        <f>SUM($N$8:N233)</f>
        <v>850000.00000000303</v>
      </c>
      <c r="V233" s="23">
        <f>SUM($M$8:M233)</f>
        <v>323726.04166666517</v>
      </c>
    </row>
    <row r="234" spans="2:22">
      <c r="B234" s="29"/>
      <c r="C234" s="28"/>
      <c r="E234" s="9">
        <f t="shared" si="40"/>
        <v>50922</v>
      </c>
      <c r="F234" s="31">
        <f t="shared" si="33"/>
        <v>5.0500000000000007</v>
      </c>
      <c r="G234" s="32">
        <f t="shared" si="34"/>
        <v>4.2083333333333339E-3</v>
      </c>
      <c r="H234" s="11">
        <f t="shared" si="35"/>
        <v>0</v>
      </c>
      <c r="I234" s="11">
        <f t="shared" si="36"/>
        <v>0</v>
      </c>
      <c r="J234" s="11">
        <f t="shared" si="37"/>
        <v>0</v>
      </c>
      <c r="K234" s="11">
        <f t="shared" si="41"/>
        <v>0</v>
      </c>
      <c r="L234" s="19">
        <f t="shared" si="38"/>
        <v>0</v>
      </c>
      <c r="M234" s="19">
        <f t="shared" si="39"/>
        <v>0</v>
      </c>
      <c r="N234" s="19">
        <f t="shared" si="42"/>
        <v>0</v>
      </c>
      <c r="O234" s="19">
        <f t="shared" si="43"/>
        <v>0</v>
      </c>
      <c r="Q234" s="23">
        <f>SUM($H$8:H234)</f>
        <v>1213903.0358609888</v>
      </c>
      <c r="R234" s="23">
        <f>SUM($J$8:J234)</f>
        <v>849999.99999998137</v>
      </c>
      <c r="S234" s="23">
        <f>SUM($I$8:I234)</f>
        <v>363903.03586100729</v>
      </c>
      <c r="T234" s="23">
        <f>SUM($L$8:L234)</f>
        <v>1172295.2061111098</v>
      </c>
      <c r="U234" s="23">
        <f>SUM($N$8:N234)</f>
        <v>850000.00000000303</v>
      </c>
      <c r="V234" s="23">
        <f>SUM($M$8:M234)</f>
        <v>323726.04166666517</v>
      </c>
    </row>
    <row r="235" spans="2:22">
      <c r="B235" s="29"/>
      <c r="C235" s="28"/>
      <c r="E235" s="9">
        <f t="shared" si="40"/>
        <v>50952</v>
      </c>
      <c r="F235" s="31">
        <f t="shared" si="33"/>
        <v>5.0500000000000007</v>
      </c>
      <c r="G235" s="32">
        <f t="shared" si="34"/>
        <v>4.2083333333333339E-3</v>
      </c>
      <c r="H235" s="11">
        <f t="shared" si="35"/>
        <v>0</v>
      </c>
      <c r="I235" s="11">
        <f t="shared" si="36"/>
        <v>0</v>
      </c>
      <c r="J235" s="11">
        <f t="shared" si="37"/>
        <v>0</v>
      </c>
      <c r="K235" s="11">
        <f t="shared" si="41"/>
        <v>0</v>
      </c>
      <c r="L235" s="19">
        <f t="shared" si="38"/>
        <v>0</v>
      </c>
      <c r="M235" s="19">
        <f t="shared" si="39"/>
        <v>0</v>
      </c>
      <c r="N235" s="19">
        <f t="shared" si="42"/>
        <v>0</v>
      </c>
      <c r="O235" s="19">
        <f t="shared" si="43"/>
        <v>0</v>
      </c>
      <c r="Q235" s="23">
        <f>SUM($H$8:H235)</f>
        <v>1213903.0358609888</v>
      </c>
      <c r="R235" s="23">
        <f>SUM($J$8:J235)</f>
        <v>849999.99999998137</v>
      </c>
      <c r="S235" s="23">
        <f>SUM($I$8:I235)</f>
        <v>363903.03586100729</v>
      </c>
      <c r="T235" s="23">
        <f>SUM($L$8:L235)</f>
        <v>1172295.2061111098</v>
      </c>
      <c r="U235" s="23">
        <f>SUM($N$8:N235)</f>
        <v>850000.00000000303</v>
      </c>
      <c r="V235" s="23">
        <f>SUM($M$8:M235)</f>
        <v>323726.04166666517</v>
      </c>
    </row>
    <row r="236" spans="2:22">
      <c r="B236" s="29"/>
      <c r="C236" s="28"/>
      <c r="E236" s="9">
        <f t="shared" si="40"/>
        <v>50983</v>
      </c>
      <c r="F236" s="31">
        <f t="shared" si="33"/>
        <v>5.0500000000000007</v>
      </c>
      <c r="G236" s="32">
        <f t="shared" si="34"/>
        <v>4.2083333333333339E-3</v>
      </c>
      <c r="H236" s="11">
        <f t="shared" si="35"/>
        <v>0</v>
      </c>
      <c r="I236" s="11">
        <f t="shared" si="36"/>
        <v>0</v>
      </c>
      <c r="J236" s="11">
        <f t="shared" si="37"/>
        <v>0</v>
      </c>
      <c r="K236" s="11">
        <f t="shared" si="41"/>
        <v>0</v>
      </c>
      <c r="L236" s="19">
        <f t="shared" si="38"/>
        <v>0</v>
      </c>
      <c r="M236" s="19">
        <f t="shared" si="39"/>
        <v>0</v>
      </c>
      <c r="N236" s="19">
        <f t="shared" si="42"/>
        <v>0</v>
      </c>
      <c r="O236" s="19">
        <f t="shared" si="43"/>
        <v>0</v>
      </c>
      <c r="Q236" s="23">
        <f>SUM($H$8:H236)</f>
        <v>1213903.0358609888</v>
      </c>
      <c r="R236" s="23">
        <f>SUM($J$8:J236)</f>
        <v>849999.99999998137</v>
      </c>
      <c r="S236" s="23">
        <f>SUM($I$8:I236)</f>
        <v>363903.03586100729</v>
      </c>
      <c r="T236" s="23">
        <f>SUM($L$8:L236)</f>
        <v>1172295.2061111098</v>
      </c>
      <c r="U236" s="23">
        <f>SUM($N$8:N236)</f>
        <v>850000.00000000303</v>
      </c>
      <c r="V236" s="23">
        <f>SUM($M$8:M236)</f>
        <v>323726.04166666517</v>
      </c>
    </row>
    <row r="237" spans="2:22">
      <c r="B237" s="29"/>
      <c r="C237" s="28"/>
      <c r="E237" s="9">
        <f t="shared" si="40"/>
        <v>51014</v>
      </c>
      <c r="F237" s="31">
        <f t="shared" si="33"/>
        <v>5.0500000000000007</v>
      </c>
      <c r="G237" s="32">
        <f t="shared" si="34"/>
        <v>4.2083333333333339E-3</v>
      </c>
      <c r="H237" s="11">
        <f t="shared" si="35"/>
        <v>0</v>
      </c>
      <c r="I237" s="11">
        <f t="shared" si="36"/>
        <v>0</v>
      </c>
      <c r="J237" s="11">
        <f t="shared" si="37"/>
        <v>0</v>
      </c>
      <c r="K237" s="11">
        <f t="shared" si="41"/>
        <v>0</v>
      </c>
      <c r="L237" s="19">
        <f t="shared" si="38"/>
        <v>0</v>
      </c>
      <c r="M237" s="19">
        <f t="shared" si="39"/>
        <v>0</v>
      </c>
      <c r="N237" s="19">
        <f t="shared" si="42"/>
        <v>0</v>
      </c>
      <c r="O237" s="19">
        <f t="shared" si="43"/>
        <v>0</v>
      </c>
      <c r="Q237" s="23">
        <f>SUM($H$8:H237)</f>
        <v>1213903.0358609888</v>
      </c>
      <c r="R237" s="23">
        <f>SUM($J$8:J237)</f>
        <v>849999.99999998137</v>
      </c>
      <c r="S237" s="23">
        <f>SUM($I$8:I237)</f>
        <v>363903.03586100729</v>
      </c>
      <c r="T237" s="23">
        <f>SUM($L$8:L237)</f>
        <v>1172295.2061111098</v>
      </c>
      <c r="U237" s="23">
        <f>SUM($N$8:N237)</f>
        <v>850000.00000000303</v>
      </c>
      <c r="V237" s="23">
        <f>SUM($M$8:M237)</f>
        <v>323726.04166666517</v>
      </c>
    </row>
    <row r="238" spans="2:22">
      <c r="B238" s="29"/>
      <c r="C238" s="28"/>
      <c r="E238" s="9">
        <f t="shared" si="40"/>
        <v>51044</v>
      </c>
      <c r="F238" s="31">
        <f t="shared" si="33"/>
        <v>5.0500000000000007</v>
      </c>
      <c r="G238" s="32">
        <f t="shared" si="34"/>
        <v>4.2083333333333339E-3</v>
      </c>
      <c r="H238" s="11">
        <f t="shared" si="35"/>
        <v>0</v>
      </c>
      <c r="I238" s="11">
        <f t="shared" si="36"/>
        <v>0</v>
      </c>
      <c r="J238" s="11">
        <f t="shared" si="37"/>
        <v>0</v>
      </c>
      <c r="K238" s="11">
        <f t="shared" si="41"/>
        <v>0</v>
      </c>
      <c r="L238" s="19">
        <f t="shared" si="38"/>
        <v>0</v>
      </c>
      <c r="M238" s="19">
        <f t="shared" si="39"/>
        <v>0</v>
      </c>
      <c r="N238" s="19">
        <f t="shared" si="42"/>
        <v>0</v>
      </c>
      <c r="O238" s="19">
        <f t="shared" si="43"/>
        <v>0</v>
      </c>
      <c r="Q238" s="23">
        <f>SUM($H$8:H238)</f>
        <v>1213903.0358609888</v>
      </c>
      <c r="R238" s="23">
        <f>SUM($J$8:J238)</f>
        <v>849999.99999998137</v>
      </c>
      <c r="S238" s="23">
        <f>SUM($I$8:I238)</f>
        <v>363903.03586100729</v>
      </c>
      <c r="T238" s="23">
        <f>SUM($L$8:L238)</f>
        <v>1172295.2061111098</v>
      </c>
      <c r="U238" s="23">
        <f>SUM($N$8:N238)</f>
        <v>850000.00000000303</v>
      </c>
      <c r="V238" s="23">
        <f>SUM($M$8:M238)</f>
        <v>323726.04166666517</v>
      </c>
    </row>
    <row r="239" spans="2:22">
      <c r="B239" s="29"/>
      <c r="C239" s="28"/>
      <c r="E239" s="9">
        <f t="shared" si="40"/>
        <v>51075</v>
      </c>
      <c r="F239" s="31">
        <f t="shared" si="33"/>
        <v>5.0500000000000007</v>
      </c>
      <c r="G239" s="32">
        <f t="shared" si="34"/>
        <v>4.2083333333333339E-3</v>
      </c>
      <c r="H239" s="11">
        <f t="shared" si="35"/>
        <v>0</v>
      </c>
      <c r="I239" s="11">
        <f t="shared" si="36"/>
        <v>0</v>
      </c>
      <c r="J239" s="11">
        <f t="shared" si="37"/>
        <v>0</v>
      </c>
      <c r="K239" s="11">
        <f t="shared" si="41"/>
        <v>0</v>
      </c>
      <c r="L239" s="19">
        <f t="shared" si="38"/>
        <v>0</v>
      </c>
      <c r="M239" s="19">
        <f t="shared" si="39"/>
        <v>0</v>
      </c>
      <c r="N239" s="19">
        <f t="shared" si="42"/>
        <v>0</v>
      </c>
      <c r="O239" s="19">
        <f t="shared" si="43"/>
        <v>0</v>
      </c>
      <c r="Q239" s="23">
        <f>SUM($H$8:H239)</f>
        <v>1213903.0358609888</v>
      </c>
      <c r="R239" s="23">
        <f>SUM($J$8:J239)</f>
        <v>849999.99999998137</v>
      </c>
      <c r="S239" s="23">
        <f>SUM($I$8:I239)</f>
        <v>363903.03586100729</v>
      </c>
      <c r="T239" s="23">
        <f>SUM($L$8:L239)</f>
        <v>1172295.2061111098</v>
      </c>
      <c r="U239" s="23">
        <f>SUM($N$8:N239)</f>
        <v>850000.00000000303</v>
      </c>
      <c r="V239" s="23">
        <f>SUM($M$8:M239)</f>
        <v>323726.04166666517</v>
      </c>
    </row>
    <row r="240" spans="2:22">
      <c r="B240" s="29"/>
      <c r="C240" s="28"/>
      <c r="E240" s="9">
        <f t="shared" si="40"/>
        <v>51105</v>
      </c>
      <c r="F240" s="31">
        <f t="shared" si="33"/>
        <v>5.0500000000000007</v>
      </c>
      <c r="G240" s="32">
        <f t="shared" si="34"/>
        <v>4.2083333333333339E-3</v>
      </c>
      <c r="H240" s="11">
        <f t="shared" si="35"/>
        <v>0</v>
      </c>
      <c r="I240" s="11">
        <f t="shared" si="36"/>
        <v>0</v>
      </c>
      <c r="J240" s="11">
        <f t="shared" si="37"/>
        <v>0</v>
      </c>
      <c r="K240" s="11">
        <f t="shared" si="41"/>
        <v>0</v>
      </c>
      <c r="L240" s="19">
        <f t="shared" si="38"/>
        <v>0</v>
      </c>
      <c r="M240" s="19">
        <f t="shared" si="39"/>
        <v>0</v>
      </c>
      <c r="N240" s="19">
        <f t="shared" si="42"/>
        <v>0</v>
      </c>
      <c r="O240" s="19">
        <f t="shared" si="43"/>
        <v>0</v>
      </c>
      <c r="Q240" s="23">
        <f>SUM($H$8:H240)</f>
        <v>1213903.0358609888</v>
      </c>
      <c r="R240" s="23">
        <f>SUM($J$8:J240)</f>
        <v>849999.99999998137</v>
      </c>
      <c r="S240" s="23">
        <f>SUM($I$8:I240)</f>
        <v>363903.03586100729</v>
      </c>
      <c r="T240" s="23">
        <f>SUM($L$8:L240)</f>
        <v>1172295.2061111098</v>
      </c>
      <c r="U240" s="23">
        <f>SUM($N$8:N240)</f>
        <v>850000.00000000303</v>
      </c>
      <c r="V240" s="23">
        <f>SUM($M$8:M240)</f>
        <v>323726.04166666517</v>
      </c>
    </row>
    <row r="241" spans="2:22">
      <c r="B241" s="29"/>
      <c r="C241" s="28"/>
      <c r="E241" s="9">
        <f t="shared" si="40"/>
        <v>51136</v>
      </c>
      <c r="F241" s="31">
        <f t="shared" si="33"/>
        <v>5.0500000000000007</v>
      </c>
      <c r="G241" s="32">
        <f t="shared" si="34"/>
        <v>4.2083333333333339E-3</v>
      </c>
      <c r="H241" s="11">
        <f t="shared" si="35"/>
        <v>0</v>
      </c>
      <c r="I241" s="11">
        <f t="shared" si="36"/>
        <v>0</v>
      </c>
      <c r="J241" s="11">
        <f t="shared" si="37"/>
        <v>0</v>
      </c>
      <c r="K241" s="11">
        <f t="shared" si="41"/>
        <v>0</v>
      </c>
      <c r="L241" s="19">
        <f t="shared" si="38"/>
        <v>0</v>
      </c>
      <c r="M241" s="19">
        <f t="shared" si="39"/>
        <v>0</v>
      </c>
      <c r="N241" s="19">
        <f t="shared" si="42"/>
        <v>0</v>
      </c>
      <c r="O241" s="19">
        <f t="shared" si="43"/>
        <v>0</v>
      </c>
      <c r="Q241" s="23">
        <f>SUM($H$8:H241)</f>
        <v>1213903.0358609888</v>
      </c>
      <c r="R241" s="23">
        <f>SUM($J$8:J241)</f>
        <v>849999.99999998137</v>
      </c>
      <c r="S241" s="23">
        <f>SUM($I$8:I241)</f>
        <v>363903.03586100729</v>
      </c>
      <c r="T241" s="23">
        <f>SUM($L$8:L241)</f>
        <v>1172295.2061111098</v>
      </c>
      <c r="U241" s="23">
        <f>SUM($N$8:N241)</f>
        <v>850000.00000000303</v>
      </c>
      <c r="V241" s="23">
        <f>SUM($M$8:M241)</f>
        <v>323726.04166666517</v>
      </c>
    </row>
    <row r="242" spans="2:22">
      <c r="B242" s="29"/>
      <c r="C242" s="28"/>
      <c r="E242" s="9">
        <f t="shared" si="40"/>
        <v>51167</v>
      </c>
      <c r="F242" s="31">
        <f t="shared" si="33"/>
        <v>5.0500000000000007</v>
      </c>
      <c r="G242" s="32">
        <f t="shared" si="34"/>
        <v>4.2083333333333339E-3</v>
      </c>
      <c r="H242" s="11">
        <f t="shared" si="35"/>
        <v>0</v>
      </c>
      <c r="I242" s="11">
        <f t="shared" si="36"/>
        <v>0</v>
      </c>
      <c r="J242" s="11">
        <f t="shared" si="37"/>
        <v>0</v>
      </c>
      <c r="K242" s="11">
        <f t="shared" si="41"/>
        <v>0</v>
      </c>
      <c r="L242" s="19">
        <f t="shared" si="38"/>
        <v>0</v>
      </c>
      <c r="M242" s="19">
        <f t="shared" si="39"/>
        <v>0</v>
      </c>
      <c r="N242" s="19">
        <f t="shared" si="42"/>
        <v>0</v>
      </c>
      <c r="O242" s="19">
        <f t="shared" si="43"/>
        <v>0</v>
      </c>
      <c r="Q242" s="23">
        <f>SUM($H$8:H242)</f>
        <v>1213903.0358609888</v>
      </c>
      <c r="R242" s="23">
        <f>SUM($J$8:J242)</f>
        <v>849999.99999998137</v>
      </c>
      <c r="S242" s="23">
        <f>SUM($I$8:I242)</f>
        <v>363903.03586100729</v>
      </c>
      <c r="T242" s="23">
        <f>SUM($L$8:L242)</f>
        <v>1172295.2061111098</v>
      </c>
      <c r="U242" s="23">
        <f>SUM($N$8:N242)</f>
        <v>850000.00000000303</v>
      </c>
      <c r="V242" s="23">
        <f>SUM($M$8:M242)</f>
        <v>323726.04166666517</v>
      </c>
    </row>
    <row r="243" spans="2:22">
      <c r="B243" s="29"/>
      <c r="C243" s="28"/>
      <c r="E243" s="9">
        <f t="shared" si="40"/>
        <v>51196</v>
      </c>
      <c r="F243" s="31">
        <f t="shared" si="33"/>
        <v>5.0500000000000007</v>
      </c>
      <c r="G243" s="32">
        <f t="shared" si="34"/>
        <v>4.2083333333333339E-3</v>
      </c>
      <c r="H243" s="11">
        <f t="shared" si="35"/>
        <v>0</v>
      </c>
      <c r="I243" s="11">
        <f t="shared" si="36"/>
        <v>0</v>
      </c>
      <c r="J243" s="11">
        <f t="shared" si="37"/>
        <v>0</v>
      </c>
      <c r="K243" s="11">
        <f t="shared" si="41"/>
        <v>0</v>
      </c>
      <c r="L243" s="19">
        <f t="shared" si="38"/>
        <v>0</v>
      </c>
      <c r="M243" s="19">
        <f t="shared" si="39"/>
        <v>0</v>
      </c>
      <c r="N243" s="19">
        <f t="shared" si="42"/>
        <v>0</v>
      </c>
      <c r="O243" s="19">
        <f t="shared" si="43"/>
        <v>0</v>
      </c>
      <c r="Q243" s="23">
        <f>SUM($H$8:H243)</f>
        <v>1213903.0358609888</v>
      </c>
      <c r="R243" s="23">
        <f>SUM($J$8:J243)</f>
        <v>849999.99999998137</v>
      </c>
      <c r="S243" s="23">
        <f>SUM($I$8:I243)</f>
        <v>363903.03586100729</v>
      </c>
      <c r="T243" s="23">
        <f>SUM($L$8:L243)</f>
        <v>1172295.2061111098</v>
      </c>
      <c r="U243" s="23">
        <f>SUM($N$8:N243)</f>
        <v>850000.00000000303</v>
      </c>
      <c r="V243" s="23">
        <f>SUM($M$8:M243)</f>
        <v>323726.04166666517</v>
      </c>
    </row>
    <row r="244" spans="2:22">
      <c r="B244" s="29"/>
      <c r="C244" s="28"/>
      <c r="E244" s="9">
        <f t="shared" si="40"/>
        <v>51227</v>
      </c>
      <c r="F244" s="31">
        <f t="shared" si="33"/>
        <v>5.0500000000000007</v>
      </c>
      <c r="G244" s="32">
        <f t="shared" si="34"/>
        <v>4.2083333333333339E-3</v>
      </c>
      <c r="H244" s="11">
        <f t="shared" si="35"/>
        <v>0</v>
      </c>
      <c r="I244" s="11">
        <f t="shared" si="36"/>
        <v>0</v>
      </c>
      <c r="J244" s="11">
        <f t="shared" si="37"/>
        <v>0</v>
      </c>
      <c r="K244" s="11">
        <f t="shared" si="41"/>
        <v>0</v>
      </c>
      <c r="L244" s="19">
        <f t="shared" si="38"/>
        <v>0</v>
      </c>
      <c r="M244" s="19">
        <f t="shared" si="39"/>
        <v>0</v>
      </c>
      <c r="N244" s="19">
        <f t="shared" si="42"/>
        <v>0</v>
      </c>
      <c r="O244" s="19">
        <f t="shared" si="43"/>
        <v>0</v>
      </c>
      <c r="Q244" s="23">
        <f>SUM($H$8:H244)</f>
        <v>1213903.0358609888</v>
      </c>
      <c r="R244" s="23">
        <f>SUM($J$8:J244)</f>
        <v>849999.99999998137</v>
      </c>
      <c r="S244" s="23">
        <f>SUM($I$8:I244)</f>
        <v>363903.03586100729</v>
      </c>
      <c r="T244" s="23">
        <f>SUM($L$8:L244)</f>
        <v>1172295.2061111098</v>
      </c>
      <c r="U244" s="23">
        <f>SUM($N$8:N244)</f>
        <v>850000.00000000303</v>
      </c>
      <c r="V244" s="23">
        <f>SUM($M$8:M244)</f>
        <v>323726.04166666517</v>
      </c>
    </row>
    <row r="245" spans="2:22">
      <c r="B245" s="29"/>
      <c r="C245" s="28"/>
      <c r="E245" s="9">
        <f t="shared" si="40"/>
        <v>51257</v>
      </c>
      <c r="F245" s="31">
        <f t="shared" si="33"/>
        <v>5.0500000000000007</v>
      </c>
      <c r="G245" s="32">
        <f t="shared" si="34"/>
        <v>4.2083333333333339E-3</v>
      </c>
      <c r="H245" s="11">
        <f t="shared" si="35"/>
        <v>0</v>
      </c>
      <c r="I245" s="11">
        <f t="shared" si="36"/>
        <v>0</v>
      </c>
      <c r="J245" s="11">
        <f t="shared" si="37"/>
        <v>0</v>
      </c>
      <c r="K245" s="11">
        <f t="shared" si="41"/>
        <v>0</v>
      </c>
      <c r="L245" s="19">
        <f t="shared" si="38"/>
        <v>0</v>
      </c>
      <c r="M245" s="19">
        <f t="shared" si="39"/>
        <v>0</v>
      </c>
      <c r="N245" s="19">
        <f t="shared" si="42"/>
        <v>0</v>
      </c>
      <c r="O245" s="19">
        <f t="shared" si="43"/>
        <v>0</v>
      </c>
      <c r="Q245" s="23">
        <f>SUM($H$8:H245)</f>
        <v>1213903.0358609888</v>
      </c>
      <c r="R245" s="23">
        <f>SUM($J$8:J245)</f>
        <v>849999.99999998137</v>
      </c>
      <c r="S245" s="23">
        <f>SUM($I$8:I245)</f>
        <v>363903.03586100729</v>
      </c>
      <c r="T245" s="23">
        <f>SUM($L$8:L245)</f>
        <v>1172295.2061111098</v>
      </c>
      <c r="U245" s="23">
        <f>SUM($N$8:N245)</f>
        <v>850000.00000000303</v>
      </c>
      <c r="V245" s="23">
        <f>SUM($M$8:M245)</f>
        <v>323726.04166666517</v>
      </c>
    </row>
    <row r="246" spans="2:22">
      <c r="B246" s="29"/>
      <c r="C246" s="28"/>
      <c r="E246" s="9">
        <f t="shared" si="40"/>
        <v>51288</v>
      </c>
      <c r="F246" s="31">
        <f t="shared" si="33"/>
        <v>5.0500000000000007</v>
      </c>
      <c r="G246" s="32">
        <f t="shared" si="34"/>
        <v>4.2083333333333339E-3</v>
      </c>
      <c r="H246" s="11">
        <f t="shared" si="35"/>
        <v>0</v>
      </c>
      <c r="I246" s="11">
        <f t="shared" si="36"/>
        <v>0</v>
      </c>
      <c r="J246" s="11">
        <f t="shared" si="37"/>
        <v>0</v>
      </c>
      <c r="K246" s="11">
        <f t="shared" si="41"/>
        <v>0</v>
      </c>
      <c r="L246" s="19">
        <f t="shared" si="38"/>
        <v>0</v>
      </c>
      <c r="M246" s="19">
        <f t="shared" si="39"/>
        <v>0</v>
      </c>
      <c r="N246" s="19">
        <f t="shared" si="42"/>
        <v>0</v>
      </c>
      <c r="O246" s="19">
        <f t="shared" si="43"/>
        <v>0</v>
      </c>
      <c r="Q246" s="23">
        <f>SUM($H$8:H246)</f>
        <v>1213903.0358609888</v>
      </c>
      <c r="R246" s="23">
        <f>SUM($J$8:J246)</f>
        <v>849999.99999998137</v>
      </c>
      <c r="S246" s="23">
        <f>SUM($I$8:I246)</f>
        <v>363903.03586100729</v>
      </c>
      <c r="T246" s="23">
        <f>SUM($L$8:L246)</f>
        <v>1172295.2061111098</v>
      </c>
      <c r="U246" s="23">
        <f>SUM($N$8:N246)</f>
        <v>850000.00000000303</v>
      </c>
      <c r="V246" s="23">
        <f>SUM($M$8:M246)</f>
        <v>323726.04166666517</v>
      </c>
    </row>
    <row r="247" spans="2:22">
      <c r="B247" s="29"/>
      <c r="C247" s="28"/>
      <c r="E247" s="9">
        <f t="shared" si="40"/>
        <v>51318</v>
      </c>
      <c r="F247" s="31">
        <f t="shared" si="33"/>
        <v>5.0500000000000007</v>
      </c>
      <c r="G247" s="32">
        <f t="shared" si="34"/>
        <v>4.2083333333333339E-3</v>
      </c>
      <c r="H247" s="11">
        <f t="shared" si="35"/>
        <v>0</v>
      </c>
      <c r="I247" s="11">
        <f t="shared" si="36"/>
        <v>0</v>
      </c>
      <c r="J247" s="11">
        <f t="shared" si="37"/>
        <v>0</v>
      </c>
      <c r="K247" s="11">
        <f t="shared" si="41"/>
        <v>0</v>
      </c>
      <c r="L247" s="19">
        <f t="shared" si="38"/>
        <v>0</v>
      </c>
      <c r="M247" s="19">
        <f t="shared" si="39"/>
        <v>0</v>
      </c>
      <c r="N247" s="19">
        <f t="shared" si="42"/>
        <v>0</v>
      </c>
      <c r="O247" s="19">
        <f t="shared" si="43"/>
        <v>0</v>
      </c>
      <c r="Q247" s="23">
        <f>SUM($H$8:H247)</f>
        <v>1213903.0358609888</v>
      </c>
      <c r="R247" s="23">
        <f>SUM($J$8:J247)</f>
        <v>849999.99999998137</v>
      </c>
      <c r="S247" s="23">
        <f>SUM($I$8:I247)</f>
        <v>363903.03586100729</v>
      </c>
      <c r="T247" s="23">
        <f>SUM($L$8:L247)</f>
        <v>1172295.2061111098</v>
      </c>
      <c r="U247" s="23">
        <f>SUM($N$8:N247)</f>
        <v>850000.00000000303</v>
      </c>
      <c r="V247" s="23">
        <f>SUM($M$8:M247)</f>
        <v>323726.04166666517</v>
      </c>
    </row>
    <row r="248" spans="2:22">
      <c r="B248" s="29"/>
      <c r="C248" s="28"/>
      <c r="E248" s="9">
        <f t="shared" si="40"/>
        <v>51349</v>
      </c>
      <c r="F248" s="31">
        <f t="shared" si="33"/>
        <v>5.0500000000000007</v>
      </c>
      <c r="G248" s="32">
        <f t="shared" si="34"/>
        <v>4.2083333333333339E-3</v>
      </c>
      <c r="H248" s="11">
        <f t="shared" si="35"/>
        <v>0</v>
      </c>
      <c r="I248" s="11">
        <f t="shared" si="36"/>
        <v>0</v>
      </c>
      <c r="J248" s="11">
        <f t="shared" si="37"/>
        <v>0</v>
      </c>
      <c r="K248" s="11">
        <f t="shared" si="41"/>
        <v>0</v>
      </c>
      <c r="L248" s="19">
        <f t="shared" si="38"/>
        <v>0</v>
      </c>
      <c r="M248" s="19">
        <f t="shared" si="39"/>
        <v>0</v>
      </c>
      <c r="N248" s="19">
        <f t="shared" si="42"/>
        <v>0</v>
      </c>
      <c r="O248" s="19">
        <f t="shared" si="43"/>
        <v>0</v>
      </c>
      <c r="Q248" s="23">
        <f>SUM($H$8:H248)</f>
        <v>1213903.0358609888</v>
      </c>
      <c r="R248" s="23">
        <f>SUM($J$8:J248)</f>
        <v>849999.99999998137</v>
      </c>
      <c r="S248" s="23">
        <f>SUM($I$8:I248)</f>
        <v>363903.03586100729</v>
      </c>
      <c r="T248" s="23">
        <f>SUM($L$8:L248)</f>
        <v>1172295.2061111098</v>
      </c>
      <c r="U248" s="23">
        <f>SUM($N$8:N248)</f>
        <v>850000.00000000303</v>
      </c>
      <c r="V248" s="23">
        <f>SUM($M$8:M248)</f>
        <v>323726.04166666517</v>
      </c>
    </row>
    <row r="249" spans="2:22">
      <c r="B249" s="29"/>
      <c r="C249" s="28"/>
      <c r="E249" s="9">
        <f t="shared" si="40"/>
        <v>51380</v>
      </c>
      <c r="F249" s="31">
        <f t="shared" si="33"/>
        <v>5.0500000000000007</v>
      </c>
      <c r="G249" s="32">
        <f t="shared" si="34"/>
        <v>4.2083333333333339E-3</v>
      </c>
      <c r="H249" s="11">
        <f t="shared" si="35"/>
        <v>0</v>
      </c>
      <c r="I249" s="11">
        <f t="shared" si="36"/>
        <v>0</v>
      </c>
      <c r="J249" s="11">
        <f t="shared" si="37"/>
        <v>0</v>
      </c>
      <c r="K249" s="11">
        <f t="shared" si="41"/>
        <v>0</v>
      </c>
      <c r="L249" s="19">
        <f t="shared" si="38"/>
        <v>0</v>
      </c>
      <c r="M249" s="19">
        <f t="shared" si="39"/>
        <v>0</v>
      </c>
      <c r="N249" s="19">
        <f t="shared" si="42"/>
        <v>0</v>
      </c>
      <c r="O249" s="19">
        <f t="shared" si="43"/>
        <v>0</v>
      </c>
      <c r="Q249" s="23">
        <f>SUM($H$8:H249)</f>
        <v>1213903.0358609888</v>
      </c>
      <c r="R249" s="23">
        <f>SUM($J$8:J249)</f>
        <v>849999.99999998137</v>
      </c>
      <c r="S249" s="23">
        <f>SUM($I$8:I249)</f>
        <v>363903.03586100729</v>
      </c>
      <c r="T249" s="23">
        <f>SUM($L$8:L249)</f>
        <v>1172295.2061111098</v>
      </c>
      <c r="U249" s="23">
        <f>SUM($N$8:N249)</f>
        <v>850000.00000000303</v>
      </c>
      <c r="V249" s="23">
        <f>SUM($M$8:M249)</f>
        <v>323726.04166666517</v>
      </c>
    </row>
    <row r="250" spans="2:22">
      <c r="B250" s="29"/>
      <c r="C250" s="28"/>
      <c r="E250" s="9">
        <f t="shared" si="40"/>
        <v>51410</v>
      </c>
      <c r="F250" s="31">
        <f t="shared" si="33"/>
        <v>5.0500000000000007</v>
      </c>
      <c r="G250" s="32">
        <f t="shared" si="34"/>
        <v>4.2083333333333339E-3</v>
      </c>
      <c r="H250" s="11">
        <f t="shared" si="35"/>
        <v>0</v>
      </c>
      <c r="I250" s="11">
        <f t="shared" si="36"/>
        <v>0</v>
      </c>
      <c r="J250" s="11">
        <f t="shared" si="37"/>
        <v>0</v>
      </c>
      <c r="K250" s="11">
        <f t="shared" si="41"/>
        <v>0</v>
      </c>
      <c r="L250" s="19">
        <f t="shared" si="38"/>
        <v>0</v>
      </c>
      <c r="M250" s="19">
        <f t="shared" si="39"/>
        <v>0</v>
      </c>
      <c r="N250" s="19">
        <f t="shared" si="42"/>
        <v>0</v>
      </c>
      <c r="O250" s="19">
        <f t="shared" si="43"/>
        <v>0</v>
      </c>
      <c r="Q250" s="23">
        <f>SUM($H$8:H250)</f>
        <v>1213903.0358609888</v>
      </c>
      <c r="R250" s="23">
        <f>SUM($J$8:J250)</f>
        <v>849999.99999998137</v>
      </c>
      <c r="S250" s="23">
        <f>SUM($I$8:I250)</f>
        <v>363903.03586100729</v>
      </c>
      <c r="T250" s="23">
        <f>SUM($L$8:L250)</f>
        <v>1172295.2061111098</v>
      </c>
      <c r="U250" s="23">
        <f>SUM($N$8:N250)</f>
        <v>850000.00000000303</v>
      </c>
      <c r="V250" s="23">
        <f>SUM($M$8:M250)</f>
        <v>323726.04166666517</v>
      </c>
    </row>
    <row r="251" spans="2:22">
      <c r="B251" s="29"/>
      <c r="C251" s="28"/>
      <c r="E251" s="9">
        <f t="shared" si="40"/>
        <v>51441</v>
      </c>
      <c r="F251" s="31">
        <f t="shared" si="33"/>
        <v>5.0500000000000007</v>
      </c>
      <c r="G251" s="32">
        <f t="shared" si="34"/>
        <v>4.2083333333333339E-3</v>
      </c>
      <c r="H251" s="11">
        <f t="shared" si="35"/>
        <v>0</v>
      </c>
      <c r="I251" s="11">
        <f t="shared" si="36"/>
        <v>0</v>
      </c>
      <c r="J251" s="11">
        <f t="shared" si="37"/>
        <v>0</v>
      </c>
      <c r="K251" s="11">
        <f t="shared" si="41"/>
        <v>0</v>
      </c>
      <c r="L251" s="19">
        <f t="shared" si="38"/>
        <v>0</v>
      </c>
      <c r="M251" s="19">
        <f t="shared" si="39"/>
        <v>0</v>
      </c>
      <c r="N251" s="19">
        <f t="shared" si="42"/>
        <v>0</v>
      </c>
      <c r="O251" s="19">
        <f t="shared" si="43"/>
        <v>0</v>
      </c>
      <c r="Q251" s="23">
        <f>SUM($H$8:H251)</f>
        <v>1213903.0358609888</v>
      </c>
      <c r="R251" s="23">
        <f>SUM($J$8:J251)</f>
        <v>849999.99999998137</v>
      </c>
      <c r="S251" s="23">
        <f>SUM($I$8:I251)</f>
        <v>363903.03586100729</v>
      </c>
      <c r="T251" s="23">
        <f>SUM($L$8:L251)</f>
        <v>1172295.2061111098</v>
      </c>
      <c r="U251" s="23">
        <f>SUM($N$8:N251)</f>
        <v>850000.00000000303</v>
      </c>
      <c r="V251" s="23">
        <f>SUM($M$8:M251)</f>
        <v>323726.04166666517</v>
      </c>
    </row>
    <row r="252" spans="2:22">
      <c r="B252" s="29"/>
      <c r="C252" s="28"/>
      <c r="E252" s="9">
        <f t="shared" si="40"/>
        <v>51471</v>
      </c>
      <c r="F252" s="31">
        <f t="shared" si="33"/>
        <v>5.0500000000000007</v>
      </c>
      <c r="G252" s="32">
        <f t="shared" si="34"/>
        <v>4.2083333333333339E-3</v>
      </c>
      <c r="H252" s="11">
        <f t="shared" si="35"/>
        <v>0</v>
      </c>
      <c r="I252" s="11">
        <f t="shared" si="36"/>
        <v>0</v>
      </c>
      <c r="J252" s="11">
        <f t="shared" si="37"/>
        <v>0</v>
      </c>
      <c r="K252" s="11">
        <f t="shared" si="41"/>
        <v>0</v>
      </c>
      <c r="L252" s="19">
        <f t="shared" si="38"/>
        <v>0</v>
      </c>
      <c r="M252" s="19">
        <f t="shared" si="39"/>
        <v>0</v>
      </c>
      <c r="N252" s="19">
        <f t="shared" si="42"/>
        <v>0</v>
      </c>
      <c r="O252" s="19">
        <f t="shared" si="43"/>
        <v>0</v>
      </c>
      <c r="Q252" s="23">
        <f>SUM($H$8:H252)</f>
        <v>1213903.0358609888</v>
      </c>
      <c r="R252" s="23">
        <f>SUM($J$8:J252)</f>
        <v>849999.99999998137</v>
      </c>
      <c r="S252" s="23">
        <f>SUM($I$8:I252)</f>
        <v>363903.03586100729</v>
      </c>
      <c r="T252" s="23">
        <f>SUM($L$8:L252)</f>
        <v>1172295.2061111098</v>
      </c>
      <c r="U252" s="23">
        <f>SUM($N$8:N252)</f>
        <v>850000.00000000303</v>
      </c>
      <c r="V252" s="23">
        <f>SUM($M$8:M252)</f>
        <v>323726.04166666517</v>
      </c>
    </row>
    <row r="253" spans="2:22">
      <c r="B253" s="29"/>
      <c r="C253" s="28"/>
      <c r="E253" s="9">
        <f t="shared" si="40"/>
        <v>51502</v>
      </c>
      <c r="F253" s="31">
        <f t="shared" si="33"/>
        <v>5.0500000000000007</v>
      </c>
      <c r="G253" s="32">
        <f t="shared" si="34"/>
        <v>4.2083333333333339E-3</v>
      </c>
      <c r="H253" s="11">
        <f t="shared" si="35"/>
        <v>0</v>
      </c>
      <c r="I253" s="11">
        <f t="shared" si="36"/>
        <v>0</v>
      </c>
      <c r="J253" s="11">
        <f t="shared" si="37"/>
        <v>0</v>
      </c>
      <c r="K253" s="11">
        <f t="shared" si="41"/>
        <v>0</v>
      </c>
      <c r="L253" s="19">
        <f t="shared" si="38"/>
        <v>0</v>
      </c>
      <c r="M253" s="19">
        <f t="shared" si="39"/>
        <v>0</v>
      </c>
      <c r="N253" s="19">
        <f t="shared" si="42"/>
        <v>0</v>
      </c>
      <c r="O253" s="19">
        <f t="shared" si="43"/>
        <v>0</v>
      </c>
      <c r="Q253" s="23">
        <f>SUM($H$8:H253)</f>
        <v>1213903.0358609888</v>
      </c>
      <c r="R253" s="23">
        <f>SUM($J$8:J253)</f>
        <v>849999.99999998137</v>
      </c>
      <c r="S253" s="23">
        <f>SUM($I$8:I253)</f>
        <v>363903.03586100729</v>
      </c>
      <c r="T253" s="23">
        <f>SUM($L$8:L253)</f>
        <v>1172295.2061111098</v>
      </c>
      <c r="U253" s="23">
        <f>SUM($N$8:N253)</f>
        <v>850000.00000000303</v>
      </c>
      <c r="V253" s="23">
        <f>SUM($M$8:M253)</f>
        <v>323726.04166666517</v>
      </c>
    </row>
    <row r="254" spans="2:22">
      <c r="B254" s="29"/>
      <c r="C254" s="28"/>
      <c r="E254" s="9">
        <f t="shared" si="40"/>
        <v>51533</v>
      </c>
      <c r="F254" s="31">
        <f t="shared" si="33"/>
        <v>5.0500000000000007</v>
      </c>
      <c r="G254" s="32">
        <f t="shared" si="34"/>
        <v>4.2083333333333339E-3</v>
      </c>
      <c r="H254" s="11">
        <f t="shared" si="35"/>
        <v>0</v>
      </c>
      <c r="I254" s="11">
        <f t="shared" si="36"/>
        <v>0</v>
      </c>
      <c r="J254" s="11">
        <f t="shared" si="37"/>
        <v>0</v>
      </c>
      <c r="K254" s="11">
        <f t="shared" si="41"/>
        <v>0</v>
      </c>
      <c r="L254" s="19">
        <f t="shared" si="38"/>
        <v>0</v>
      </c>
      <c r="M254" s="19">
        <f t="shared" si="39"/>
        <v>0</v>
      </c>
      <c r="N254" s="19">
        <f t="shared" si="42"/>
        <v>0</v>
      </c>
      <c r="O254" s="19">
        <f t="shared" si="43"/>
        <v>0</v>
      </c>
      <c r="Q254" s="23">
        <f>SUM($H$8:H254)</f>
        <v>1213903.0358609888</v>
      </c>
      <c r="R254" s="23">
        <f>SUM($J$8:J254)</f>
        <v>849999.99999998137</v>
      </c>
      <c r="S254" s="23">
        <f>SUM($I$8:I254)</f>
        <v>363903.03586100729</v>
      </c>
      <c r="T254" s="23">
        <f>SUM($L$8:L254)</f>
        <v>1172295.2061111098</v>
      </c>
      <c r="U254" s="23">
        <f>SUM($N$8:N254)</f>
        <v>850000.00000000303</v>
      </c>
      <c r="V254" s="23">
        <f>SUM($M$8:M254)</f>
        <v>323726.04166666517</v>
      </c>
    </row>
    <row r="255" spans="2:22">
      <c r="B255" s="29"/>
      <c r="C255" s="28"/>
      <c r="E255" s="9">
        <f t="shared" si="40"/>
        <v>51561</v>
      </c>
      <c r="F255" s="31">
        <f t="shared" si="33"/>
        <v>5.0500000000000007</v>
      </c>
      <c r="G255" s="32">
        <f t="shared" si="34"/>
        <v>4.2083333333333339E-3</v>
      </c>
      <c r="H255" s="11">
        <f t="shared" si="35"/>
        <v>0</v>
      </c>
      <c r="I255" s="11">
        <f t="shared" si="36"/>
        <v>0</v>
      </c>
      <c r="J255" s="11">
        <f t="shared" si="37"/>
        <v>0</v>
      </c>
      <c r="K255" s="11">
        <f t="shared" si="41"/>
        <v>0</v>
      </c>
      <c r="L255" s="19">
        <f t="shared" si="38"/>
        <v>0</v>
      </c>
      <c r="M255" s="19">
        <f t="shared" si="39"/>
        <v>0</v>
      </c>
      <c r="N255" s="19">
        <f t="shared" si="42"/>
        <v>0</v>
      </c>
      <c r="O255" s="19">
        <f t="shared" si="43"/>
        <v>0</v>
      </c>
      <c r="Q255" s="23">
        <f>SUM($H$8:H255)</f>
        <v>1213903.0358609888</v>
      </c>
      <c r="R255" s="23">
        <f>SUM($J$8:J255)</f>
        <v>849999.99999998137</v>
      </c>
      <c r="S255" s="23">
        <f>SUM($I$8:I255)</f>
        <v>363903.03586100729</v>
      </c>
      <c r="T255" s="23">
        <f>SUM($L$8:L255)</f>
        <v>1172295.2061111098</v>
      </c>
      <c r="U255" s="23">
        <f>SUM($N$8:N255)</f>
        <v>850000.00000000303</v>
      </c>
      <c r="V255" s="23">
        <f>SUM($M$8:M255)</f>
        <v>323726.04166666517</v>
      </c>
    </row>
    <row r="256" spans="2:22">
      <c r="B256" s="29"/>
      <c r="C256" s="28"/>
      <c r="E256" s="9">
        <f t="shared" si="40"/>
        <v>51592</v>
      </c>
      <c r="F256" s="31">
        <f t="shared" si="33"/>
        <v>5.0500000000000007</v>
      </c>
      <c r="G256" s="32">
        <f t="shared" si="34"/>
        <v>4.2083333333333339E-3</v>
      </c>
      <c r="H256" s="11">
        <f t="shared" si="35"/>
        <v>0</v>
      </c>
      <c r="I256" s="11">
        <f t="shared" si="36"/>
        <v>0</v>
      </c>
      <c r="J256" s="11">
        <f t="shared" si="37"/>
        <v>0</v>
      </c>
      <c r="K256" s="11">
        <f t="shared" si="41"/>
        <v>0</v>
      </c>
      <c r="L256" s="19">
        <f t="shared" si="38"/>
        <v>0</v>
      </c>
      <c r="M256" s="19">
        <f t="shared" si="39"/>
        <v>0</v>
      </c>
      <c r="N256" s="19">
        <f t="shared" si="42"/>
        <v>0</v>
      </c>
      <c r="O256" s="19">
        <f t="shared" si="43"/>
        <v>0</v>
      </c>
      <c r="Q256" s="23">
        <f>SUM($H$8:H256)</f>
        <v>1213903.0358609888</v>
      </c>
      <c r="R256" s="23">
        <f>SUM($J$8:J256)</f>
        <v>849999.99999998137</v>
      </c>
      <c r="S256" s="23">
        <f>SUM($I$8:I256)</f>
        <v>363903.03586100729</v>
      </c>
      <c r="T256" s="23">
        <f>SUM($L$8:L256)</f>
        <v>1172295.2061111098</v>
      </c>
      <c r="U256" s="23">
        <f>SUM($N$8:N256)</f>
        <v>850000.00000000303</v>
      </c>
      <c r="V256" s="23">
        <f>SUM($M$8:M256)</f>
        <v>323726.04166666517</v>
      </c>
    </row>
    <row r="257" spans="2:22">
      <c r="B257" s="29"/>
      <c r="C257" s="28"/>
      <c r="E257" s="9">
        <f t="shared" si="40"/>
        <v>51622</v>
      </c>
      <c r="F257" s="31">
        <f t="shared" si="33"/>
        <v>5.0500000000000007</v>
      </c>
      <c r="G257" s="32">
        <f t="shared" si="34"/>
        <v>4.2083333333333339E-3</v>
      </c>
      <c r="H257" s="11">
        <f t="shared" si="35"/>
        <v>0</v>
      </c>
      <c r="I257" s="11">
        <f t="shared" si="36"/>
        <v>0</v>
      </c>
      <c r="J257" s="11">
        <f t="shared" si="37"/>
        <v>0</v>
      </c>
      <c r="K257" s="11">
        <f t="shared" si="41"/>
        <v>0</v>
      </c>
      <c r="L257" s="19">
        <f t="shared" si="38"/>
        <v>0</v>
      </c>
      <c r="M257" s="19">
        <f t="shared" si="39"/>
        <v>0</v>
      </c>
      <c r="N257" s="19">
        <f t="shared" si="42"/>
        <v>0</v>
      </c>
      <c r="O257" s="19">
        <f t="shared" si="43"/>
        <v>0</v>
      </c>
      <c r="Q257" s="23">
        <f>SUM($H$8:H257)</f>
        <v>1213903.0358609888</v>
      </c>
      <c r="R257" s="23">
        <f>SUM($J$8:J257)</f>
        <v>849999.99999998137</v>
      </c>
      <c r="S257" s="23">
        <f>SUM($I$8:I257)</f>
        <v>363903.03586100729</v>
      </c>
      <c r="T257" s="23">
        <f>SUM($L$8:L257)</f>
        <v>1172295.2061111098</v>
      </c>
      <c r="U257" s="23">
        <f>SUM($N$8:N257)</f>
        <v>850000.00000000303</v>
      </c>
      <c r="V257" s="23">
        <f>SUM($M$8:M257)</f>
        <v>323726.04166666517</v>
      </c>
    </row>
    <row r="258" spans="2:22">
      <c r="B258" s="29"/>
      <c r="C258" s="28"/>
      <c r="E258" s="9">
        <f t="shared" si="40"/>
        <v>51653</v>
      </c>
      <c r="F258" s="31">
        <f t="shared" si="33"/>
        <v>5.0500000000000007</v>
      </c>
      <c r="G258" s="32">
        <f t="shared" si="34"/>
        <v>4.2083333333333339E-3</v>
      </c>
      <c r="H258" s="11">
        <f t="shared" si="35"/>
        <v>0</v>
      </c>
      <c r="I258" s="11">
        <f t="shared" si="36"/>
        <v>0</v>
      </c>
      <c r="J258" s="11">
        <f t="shared" si="37"/>
        <v>0</v>
      </c>
      <c r="K258" s="11">
        <f t="shared" si="41"/>
        <v>0</v>
      </c>
      <c r="L258" s="19">
        <f t="shared" si="38"/>
        <v>0</v>
      </c>
      <c r="M258" s="19">
        <f t="shared" si="39"/>
        <v>0</v>
      </c>
      <c r="N258" s="19">
        <f t="shared" si="42"/>
        <v>0</v>
      </c>
      <c r="O258" s="19">
        <f t="shared" si="43"/>
        <v>0</v>
      </c>
      <c r="Q258" s="23">
        <f>SUM($H$8:H258)</f>
        <v>1213903.0358609888</v>
      </c>
      <c r="R258" s="23">
        <f>SUM($J$8:J258)</f>
        <v>849999.99999998137</v>
      </c>
      <c r="S258" s="23">
        <f>SUM($I$8:I258)</f>
        <v>363903.03586100729</v>
      </c>
      <c r="T258" s="23">
        <f>SUM($L$8:L258)</f>
        <v>1172295.2061111098</v>
      </c>
      <c r="U258" s="23">
        <f>SUM($N$8:N258)</f>
        <v>850000.00000000303</v>
      </c>
      <c r="V258" s="23">
        <f>SUM($M$8:M258)</f>
        <v>323726.04166666517</v>
      </c>
    </row>
    <row r="259" spans="2:22">
      <c r="B259" s="29"/>
      <c r="C259" s="28"/>
      <c r="E259" s="9">
        <f t="shared" si="40"/>
        <v>51683</v>
      </c>
      <c r="F259" s="31">
        <f t="shared" si="33"/>
        <v>5.0500000000000007</v>
      </c>
      <c r="G259" s="32">
        <f t="shared" si="34"/>
        <v>4.2083333333333339E-3</v>
      </c>
      <c r="H259" s="11">
        <f t="shared" si="35"/>
        <v>0</v>
      </c>
      <c r="I259" s="11">
        <f t="shared" si="36"/>
        <v>0</v>
      </c>
      <c r="J259" s="11">
        <f t="shared" si="37"/>
        <v>0</v>
      </c>
      <c r="K259" s="11">
        <f t="shared" si="41"/>
        <v>0</v>
      </c>
      <c r="L259" s="19">
        <f t="shared" si="38"/>
        <v>0</v>
      </c>
      <c r="M259" s="19">
        <f t="shared" si="39"/>
        <v>0</v>
      </c>
      <c r="N259" s="19">
        <f t="shared" si="42"/>
        <v>0</v>
      </c>
      <c r="O259" s="19">
        <f t="shared" si="43"/>
        <v>0</v>
      </c>
      <c r="Q259" s="23">
        <f>SUM($H$8:H259)</f>
        <v>1213903.0358609888</v>
      </c>
      <c r="R259" s="23">
        <f>SUM($J$8:J259)</f>
        <v>849999.99999998137</v>
      </c>
      <c r="S259" s="23">
        <f>SUM($I$8:I259)</f>
        <v>363903.03586100729</v>
      </c>
      <c r="T259" s="23">
        <f>SUM($L$8:L259)</f>
        <v>1172295.2061111098</v>
      </c>
      <c r="U259" s="23">
        <f>SUM($N$8:N259)</f>
        <v>850000.00000000303</v>
      </c>
      <c r="V259" s="23">
        <f>SUM($M$8:M259)</f>
        <v>323726.04166666517</v>
      </c>
    </row>
    <row r="260" spans="2:22">
      <c r="B260" s="29"/>
      <c r="C260" s="28"/>
      <c r="E260" s="9">
        <f t="shared" si="40"/>
        <v>51714</v>
      </c>
      <c r="F260" s="31">
        <f t="shared" si="33"/>
        <v>5.0500000000000007</v>
      </c>
      <c r="G260" s="32">
        <f t="shared" si="34"/>
        <v>4.2083333333333339E-3</v>
      </c>
      <c r="H260" s="11">
        <f t="shared" si="35"/>
        <v>0</v>
      </c>
      <c r="I260" s="11">
        <f t="shared" si="36"/>
        <v>0</v>
      </c>
      <c r="J260" s="11">
        <f t="shared" si="37"/>
        <v>0</v>
      </c>
      <c r="K260" s="11">
        <f t="shared" si="41"/>
        <v>0</v>
      </c>
      <c r="L260" s="19">
        <f t="shared" si="38"/>
        <v>0</v>
      </c>
      <c r="M260" s="19">
        <f t="shared" si="39"/>
        <v>0</v>
      </c>
      <c r="N260" s="19">
        <f t="shared" si="42"/>
        <v>0</v>
      </c>
      <c r="O260" s="19">
        <f t="shared" si="43"/>
        <v>0</v>
      </c>
      <c r="Q260" s="23">
        <f>SUM($H$8:H260)</f>
        <v>1213903.0358609888</v>
      </c>
      <c r="R260" s="23">
        <f>SUM($J$8:J260)</f>
        <v>849999.99999998137</v>
      </c>
      <c r="S260" s="23">
        <f>SUM($I$8:I260)</f>
        <v>363903.03586100729</v>
      </c>
      <c r="T260" s="23">
        <f>SUM($L$8:L260)</f>
        <v>1172295.2061111098</v>
      </c>
      <c r="U260" s="23">
        <f>SUM($N$8:N260)</f>
        <v>850000.00000000303</v>
      </c>
      <c r="V260" s="23">
        <f>SUM($M$8:M260)</f>
        <v>323726.04166666517</v>
      </c>
    </row>
    <row r="261" spans="2:22">
      <c r="B261" s="29"/>
      <c r="C261" s="28"/>
      <c r="E261" s="9">
        <f t="shared" si="40"/>
        <v>51745</v>
      </c>
      <c r="F261" s="31">
        <f t="shared" si="33"/>
        <v>5.0500000000000007</v>
      </c>
      <c r="G261" s="32">
        <f t="shared" si="34"/>
        <v>4.2083333333333339E-3</v>
      </c>
      <c r="H261" s="11">
        <f t="shared" si="35"/>
        <v>0</v>
      </c>
      <c r="I261" s="11">
        <f t="shared" si="36"/>
        <v>0</v>
      </c>
      <c r="J261" s="11">
        <f t="shared" si="37"/>
        <v>0</v>
      </c>
      <c r="K261" s="11">
        <f t="shared" si="41"/>
        <v>0</v>
      </c>
      <c r="L261" s="19">
        <f t="shared" si="38"/>
        <v>0</v>
      </c>
      <c r="M261" s="19">
        <f t="shared" si="39"/>
        <v>0</v>
      </c>
      <c r="N261" s="19">
        <f t="shared" si="42"/>
        <v>0</v>
      </c>
      <c r="O261" s="19">
        <f t="shared" si="43"/>
        <v>0</v>
      </c>
      <c r="Q261" s="23">
        <f>SUM($H$8:H261)</f>
        <v>1213903.0358609888</v>
      </c>
      <c r="R261" s="23">
        <f>SUM($J$8:J261)</f>
        <v>849999.99999998137</v>
      </c>
      <c r="S261" s="23">
        <f>SUM($I$8:I261)</f>
        <v>363903.03586100729</v>
      </c>
      <c r="T261" s="23">
        <f>SUM($L$8:L261)</f>
        <v>1172295.2061111098</v>
      </c>
      <c r="U261" s="23">
        <f>SUM($N$8:N261)</f>
        <v>850000.00000000303</v>
      </c>
      <c r="V261" s="23">
        <f>SUM($M$8:M261)</f>
        <v>323726.04166666517</v>
      </c>
    </row>
    <row r="262" spans="2:22">
      <c r="B262" s="29"/>
      <c r="C262" s="28"/>
      <c r="E262" s="9">
        <f t="shared" si="40"/>
        <v>51775</v>
      </c>
      <c r="F262" s="31">
        <f t="shared" si="33"/>
        <v>5.0500000000000007</v>
      </c>
      <c r="G262" s="32">
        <f t="shared" si="34"/>
        <v>4.2083333333333339E-3</v>
      </c>
      <c r="H262" s="11">
        <f t="shared" si="35"/>
        <v>0</v>
      </c>
      <c r="I262" s="11">
        <f t="shared" si="36"/>
        <v>0</v>
      </c>
      <c r="J262" s="11">
        <f t="shared" si="37"/>
        <v>0</v>
      </c>
      <c r="K262" s="11">
        <f t="shared" si="41"/>
        <v>0</v>
      </c>
      <c r="L262" s="19">
        <f t="shared" si="38"/>
        <v>0</v>
      </c>
      <c r="M262" s="19">
        <f t="shared" si="39"/>
        <v>0</v>
      </c>
      <c r="N262" s="19">
        <f t="shared" si="42"/>
        <v>0</v>
      </c>
      <c r="O262" s="19">
        <f t="shared" si="43"/>
        <v>0</v>
      </c>
      <c r="Q262" s="23">
        <f>SUM($H$8:H262)</f>
        <v>1213903.0358609888</v>
      </c>
      <c r="R262" s="23">
        <f>SUM($J$8:J262)</f>
        <v>849999.99999998137</v>
      </c>
      <c r="S262" s="23">
        <f>SUM($I$8:I262)</f>
        <v>363903.03586100729</v>
      </c>
      <c r="T262" s="23">
        <f>SUM($L$8:L262)</f>
        <v>1172295.2061111098</v>
      </c>
      <c r="U262" s="23">
        <f>SUM($N$8:N262)</f>
        <v>850000.00000000303</v>
      </c>
      <c r="V262" s="23">
        <f>SUM($M$8:M262)</f>
        <v>323726.04166666517</v>
      </c>
    </row>
    <row r="263" spans="2:22">
      <c r="B263" s="29"/>
      <c r="C263" s="28"/>
      <c r="E263" s="9">
        <f t="shared" si="40"/>
        <v>51806</v>
      </c>
      <c r="F263" s="31">
        <f t="shared" si="33"/>
        <v>5.0500000000000007</v>
      </c>
      <c r="G263" s="32">
        <f t="shared" si="34"/>
        <v>4.2083333333333339E-3</v>
      </c>
      <c r="H263" s="11">
        <f t="shared" si="35"/>
        <v>0</v>
      </c>
      <c r="I263" s="11">
        <f t="shared" si="36"/>
        <v>0</v>
      </c>
      <c r="J263" s="11">
        <f t="shared" si="37"/>
        <v>0</v>
      </c>
      <c r="K263" s="11">
        <f t="shared" si="41"/>
        <v>0</v>
      </c>
      <c r="L263" s="19">
        <f t="shared" si="38"/>
        <v>0</v>
      </c>
      <c r="M263" s="19">
        <f t="shared" si="39"/>
        <v>0</v>
      </c>
      <c r="N263" s="19">
        <f t="shared" si="42"/>
        <v>0</v>
      </c>
      <c r="O263" s="19">
        <f t="shared" si="43"/>
        <v>0</v>
      </c>
      <c r="Q263" s="23">
        <f>SUM($H$8:H263)</f>
        <v>1213903.0358609888</v>
      </c>
      <c r="R263" s="23">
        <f>SUM($J$8:J263)</f>
        <v>849999.99999998137</v>
      </c>
      <c r="S263" s="23">
        <f>SUM($I$8:I263)</f>
        <v>363903.03586100729</v>
      </c>
      <c r="T263" s="23">
        <f>SUM($L$8:L263)</f>
        <v>1172295.2061111098</v>
      </c>
      <c r="U263" s="23">
        <f>SUM($N$8:N263)</f>
        <v>850000.00000000303</v>
      </c>
      <c r="V263" s="23">
        <f>SUM($M$8:M263)</f>
        <v>323726.04166666517</v>
      </c>
    </row>
    <row r="264" spans="2:22">
      <c r="B264" s="29"/>
      <c r="C264" s="28"/>
      <c r="E264" s="9">
        <f t="shared" si="40"/>
        <v>51836</v>
      </c>
      <c r="F264" s="31">
        <f t="shared" ref="F264:F327" si="44">VLOOKUP(E264,$B$8:$C$376,2)+$F$4</f>
        <v>5.0500000000000007</v>
      </c>
      <c r="G264" s="32">
        <f t="shared" si="34"/>
        <v>4.2083333333333339E-3</v>
      </c>
      <c r="H264" s="11">
        <f t="shared" si="35"/>
        <v>0</v>
      </c>
      <c r="I264" s="11">
        <f t="shared" si="36"/>
        <v>0</v>
      </c>
      <c r="J264" s="11">
        <f t="shared" si="37"/>
        <v>0</v>
      </c>
      <c r="K264" s="11">
        <f t="shared" si="41"/>
        <v>0</v>
      </c>
      <c r="L264" s="19">
        <f t="shared" si="38"/>
        <v>0</v>
      </c>
      <c r="M264" s="19">
        <f t="shared" si="39"/>
        <v>0</v>
      </c>
      <c r="N264" s="19">
        <f t="shared" si="42"/>
        <v>0</v>
      </c>
      <c r="O264" s="19">
        <f t="shared" si="43"/>
        <v>0</v>
      </c>
      <c r="Q264" s="23">
        <f>SUM($H$8:H264)</f>
        <v>1213903.0358609888</v>
      </c>
      <c r="R264" s="23">
        <f>SUM($J$8:J264)</f>
        <v>849999.99999998137</v>
      </c>
      <c r="S264" s="23">
        <f>SUM($I$8:I264)</f>
        <v>363903.03586100729</v>
      </c>
      <c r="T264" s="23">
        <f>SUM($L$8:L264)</f>
        <v>1172295.2061111098</v>
      </c>
      <c r="U264" s="23">
        <f>SUM($N$8:N264)</f>
        <v>850000.00000000303</v>
      </c>
      <c r="V264" s="23">
        <f>SUM($M$8:M264)</f>
        <v>323726.04166666517</v>
      </c>
    </row>
    <row r="265" spans="2:22">
      <c r="B265" s="29"/>
      <c r="C265" s="28"/>
      <c r="E265" s="9">
        <f t="shared" si="40"/>
        <v>51867</v>
      </c>
      <c r="F265" s="31">
        <f t="shared" si="44"/>
        <v>5.0500000000000007</v>
      </c>
      <c r="G265" s="32">
        <f t="shared" ref="G265:G328" si="45">F265/12/100</f>
        <v>4.2083333333333339E-3</v>
      </c>
      <c r="H265" s="11">
        <f t="shared" ref="H265:H328" si="46">IF(K264=0,0,$H$8)</f>
        <v>0</v>
      </c>
      <c r="I265" s="11">
        <f t="shared" ref="I265:I328" si="47">K264*G265</f>
        <v>0</v>
      </c>
      <c r="J265" s="11">
        <f t="shared" ref="J265:J328" si="48">H265-I265</f>
        <v>0</v>
      </c>
      <c r="K265" s="11">
        <f t="shared" si="41"/>
        <v>0</v>
      </c>
      <c r="L265" s="19">
        <f t="shared" ref="L265:L328" si="49">IF(O264=0,0,$H$4/$J$4+O264*G265)</f>
        <v>0</v>
      </c>
      <c r="M265" s="19">
        <f t="shared" ref="M265:M328" si="50">O264*G265</f>
        <v>0</v>
      </c>
      <c r="N265" s="19">
        <f t="shared" si="42"/>
        <v>0</v>
      </c>
      <c r="O265" s="19">
        <f t="shared" si="43"/>
        <v>0</v>
      </c>
      <c r="Q265" s="23">
        <f>SUM($H$8:H265)</f>
        <v>1213903.0358609888</v>
      </c>
      <c r="R265" s="23">
        <f>SUM($J$8:J265)</f>
        <v>849999.99999998137</v>
      </c>
      <c r="S265" s="23">
        <f>SUM($I$8:I265)</f>
        <v>363903.03586100729</v>
      </c>
      <c r="T265" s="23">
        <f>SUM($L$8:L265)</f>
        <v>1172295.2061111098</v>
      </c>
      <c r="U265" s="23">
        <f>SUM($N$8:N265)</f>
        <v>850000.00000000303</v>
      </c>
      <c r="V265" s="23">
        <f>SUM($M$8:M265)</f>
        <v>323726.04166666517</v>
      </c>
    </row>
    <row r="266" spans="2:22">
      <c r="B266" s="29"/>
      <c r="C266" s="28"/>
      <c r="E266" s="9">
        <f t="shared" ref="E266:E329" si="51">EDATE(E265,1)</f>
        <v>51898</v>
      </c>
      <c r="F266" s="31">
        <f t="shared" si="44"/>
        <v>5.0500000000000007</v>
      </c>
      <c r="G266" s="32">
        <f t="shared" si="45"/>
        <v>4.2083333333333339E-3</v>
      </c>
      <c r="H266" s="11">
        <f t="shared" si="46"/>
        <v>0</v>
      </c>
      <c r="I266" s="11">
        <f t="shared" si="47"/>
        <v>0</v>
      </c>
      <c r="J266" s="11">
        <f t="shared" si="48"/>
        <v>0</v>
      </c>
      <c r="K266" s="11">
        <f t="shared" ref="K266:K329" si="52">IF( K265-J266&lt;1,0,K265-J266)</f>
        <v>0</v>
      </c>
      <c r="L266" s="19">
        <f t="shared" si="49"/>
        <v>0</v>
      </c>
      <c r="M266" s="19">
        <f t="shared" si="50"/>
        <v>0</v>
      </c>
      <c r="N266" s="19">
        <f t="shared" ref="N266:N329" si="53">IF(O265=0,0,$H$4/$J$4)</f>
        <v>0</v>
      </c>
      <c r="O266" s="19">
        <f t="shared" ref="O266:O329" si="54">IF(O265-N266&lt;1,0,O265-N266)</f>
        <v>0</v>
      </c>
      <c r="Q266" s="23">
        <f>SUM($H$8:H266)</f>
        <v>1213903.0358609888</v>
      </c>
      <c r="R266" s="23">
        <f>SUM($J$8:J266)</f>
        <v>849999.99999998137</v>
      </c>
      <c r="S266" s="23">
        <f>SUM($I$8:I266)</f>
        <v>363903.03586100729</v>
      </c>
      <c r="T266" s="23">
        <f>SUM($L$8:L266)</f>
        <v>1172295.2061111098</v>
      </c>
      <c r="U266" s="23">
        <f>SUM($N$8:N266)</f>
        <v>850000.00000000303</v>
      </c>
      <c r="V266" s="23">
        <f>SUM($M$8:M266)</f>
        <v>323726.04166666517</v>
      </c>
    </row>
    <row r="267" spans="2:22">
      <c r="B267" s="29"/>
      <c r="C267" s="28"/>
      <c r="E267" s="9">
        <f t="shared" si="51"/>
        <v>51926</v>
      </c>
      <c r="F267" s="31">
        <f t="shared" si="44"/>
        <v>5.0500000000000007</v>
      </c>
      <c r="G267" s="32">
        <f t="shared" si="45"/>
        <v>4.2083333333333339E-3</v>
      </c>
      <c r="H267" s="11">
        <f t="shared" si="46"/>
        <v>0</v>
      </c>
      <c r="I267" s="11">
        <f t="shared" si="47"/>
        <v>0</v>
      </c>
      <c r="J267" s="11">
        <f t="shared" si="48"/>
        <v>0</v>
      </c>
      <c r="K267" s="11">
        <f t="shared" si="52"/>
        <v>0</v>
      </c>
      <c r="L267" s="19">
        <f t="shared" si="49"/>
        <v>0</v>
      </c>
      <c r="M267" s="19">
        <f t="shared" si="50"/>
        <v>0</v>
      </c>
      <c r="N267" s="19">
        <f t="shared" si="53"/>
        <v>0</v>
      </c>
      <c r="O267" s="19">
        <f t="shared" si="54"/>
        <v>0</v>
      </c>
      <c r="Q267" s="23">
        <f>SUM($H$8:H267)</f>
        <v>1213903.0358609888</v>
      </c>
      <c r="R267" s="23">
        <f>SUM($J$8:J267)</f>
        <v>849999.99999998137</v>
      </c>
      <c r="S267" s="23">
        <f>SUM($I$8:I267)</f>
        <v>363903.03586100729</v>
      </c>
      <c r="T267" s="23">
        <f>SUM($L$8:L267)</f>
        <v>1172295.2061111098</v>
      </c>
      <c r="U267" s="23">
        <f>SUM($N$8:N267)</f>
        <v>850000.00000000303</v>
      </c>
      <c r="V267" s="23">
        <f>SUM($M$8:M267)</f>
        <v>323726.04166666517</v>
      </c>
    </row>
    <row r="268" spans="2:22">
      <c r="B268" s="29"/>
      <c r="C268" s="28"/>
      <c r="E268" s="9">
        <f t="shared" si="51"/>
        <v>51957</v>
      </c>
      <c r="F268" s="31">
        <f t="shared" si="44"/>
        <v>5.0500000000000007</v>
      </c>
      <c r="G268" s="32">
        <f t="shared" si="45"/>
        <v>4.2083333333333339E-3</v>
      </c>
      <c r="H268" s="11">
        <f t="shared" si="46"/>
        <v>0</v>
      </c>
      <c r="I268" s="11">
        <f t="shared" si="47"/>
        <v>0</v>
      </c>
      <c r="J268" s="11">
        <f t="shared" si="48"/>
        <v>0</v>
      </c>
      <c r="K268" s="11">
        <f t="shared" si="52"/>
        <v>0</v>
      </c>
      <c r="L268" s="19">
        <f t="shared" si="49"/>
        <v>0</v>
      </c>
      <c r="M268" s="19">
        <f t="shared" si="50"/>
        <v>0</v>
      </c>
      <c r="N268" s="19">
        <f t="shared" si="53"/>
        <v>0</v>
      </c>
      <c r="O268" s="19">
        <f t="shared" si="54"/>
        <v>0</v>
      </c>
      <c r="Q268" s="23">
        <f>SUM($H$8:H268)</f>
        <v>1213903.0358609888</v>
      </c>
      <c r="R268" s="23">
        <f>SUM($J$8:J268)</f>
        <v>849999.99999998137</v>
      </c>
      <c r="S268" s="23">
        <f>SUM($I$8:I268)</f>
        <v>363903.03586100729</v>
      </c>
      <c r="T268" s="23">
        <f>SUM($L$8:L268)</f>
        <v>1172295.2061111098</v>
      </c>
      <c r="U268" s="23">
        <f>SUM($N$8:N268)</f>
        <v>850000.00000000303</v>
      </c>
      <c r="V268" s="23">
        <f>SUM($M$8:M268)</f>
        <v>323726.04166666517</v>
      </c>
    </row>
    <row r="269" spans="2:22">
      <c r="B269" s="29"/>
      <c r="C269" s="28"/>
      <c r="E269" s="9">
        <f t="shared" si="51"/>
        <v>51987</v>
      </c>
      <c r="F269" s="31">
        <f t="shared" si="44"/>
        <v>5.0500000000000007</v>
      </c>
      <c r="G269" s="32">
        <f t="shared" si="45"/>
        <v>4.2083333333333339E-3</v>
      </c>
      <c r="H269" s="11">
        <f t="shared" si="46"/>
        <v>0</v>
      </c>
      <c r="I269" s="11">
        <f t="shared" si="47"/>
        <v>0</v>
      </c>
      <c r="J269" s="11">
        <f t="shared" si="48"/>
        <v>0</v>
      </c>
      <c r="K269" s="11">
        <f t="shared" si="52"/>
        <v>0</v>
      </c>
      <c r="L269" s="19">
        <f t="shared" si="49"/>
        <v>0</v>
      </c>
      <c r="M269" s="19">
        <f t="shared" si="50"/>
        <v>0</v>
      </c>
      <c r="N269" s="19">
        <f t="shared" si="53"/>
        <v>0</v>
      </c>
      <c r="O269" s="19">
        <f t="shared" si="54"/>
        <v>0</v>
      </c>
      <c r="Q269" s="23">
        <f>SUM($H$8:H269)</f>
        <v>1213903.0358609888</v>
      </c>
      <c r="R269" s="23">
        <f>SUM($J$8:J269)</f>
        <v>849999.99999998137</v>
      </c>
      <c r="S269" s="23">
        <f>SUM($I$8:I269)</f>
        <v>363903.03586100729</v>
      </c>
      <c r="T269" s="23">
        <f>SUM($L$8:L269)</f>
        <v>1172295.2061111098</v>
      </c>
      <c r="U269" s="23">
        <f>SUM($N$8:N269)</f>
        <v>850000.00000000303</v>
      </c>
      <c r="V269" s="23">
        <f>SUM($M$8:M269)</f>
        <v>323726.04166666517</v>
      </c>
    </row>
    <row r="270" spans="2:22">
      <c r="B270" s="29"/>
      <c r="C270" s="28"/>
      <c r="E270" s="9">
        <f t="shared" si="51"/>
        <v>52018</v>
      </c>
      <c r="F270" s="31">
        <f t="shared" si="44"/>
        <v>5.0500000000000007</v>
      </c>
      <c r="G270" s="32">
        <f t="shared" si="45"/>
        <v>4.2083333333333339E-3</v>
      </c>
      <c r="H270" s="11">
        <f t="shared" si="46"/>
        <v>0</v>
      </c>
      <c r="I270" s="11">
        <f t="shared" si="47"/>
        <v>0</v>
      </c>
      <c r="J270" s="11">
        <f t="shared" si="48"/>
        <v>0</v>
      </c>
      <c r="K270" s="11">
        <f t="shared" si="52"/>
        <v>0</v>
      </c>
      <c r="L270" s="19">
        <f t="shared" si="49"/>
        <v>0</v>
      </c>
      <c r="M270" s="19">
        <f t="shared" si="50"/>
        <v>0</v>
      </c>
      <c r="N270" s="19">
        <f t="shared" si="53"/>
        <v>0</v>
      </c>
      <c r="O270" s="19">
        <f t="shared" si="54"/>
        <v>0</v>
      </c>
      <c r="Q270" s="23">
        <f>SUM($H$8:H270)</f>
        <v>1213903.0358609888</v>
      </c>
      <c r="R270" s="23">
        <f>SUM($J$8:J270)</f>
        <v>849999.99999998137</v>
      </c>
      <c r="S270" s="23">
        <f>SUM($I$8:I270)</f>
        <v>363903.03586100729</v>
      </c>
      <c r="T270" s="23">
        <f>SUM($L$8:L270)</f>
        <v>1172295.2061111098</v>
      </c>
      <c r="U270" s="23">
        <f>SUM($N$8:N270)</f>
        <v>850000.00000000303</v>
      </c>
      <c r="V270" s="23">
        <f>SUM($M$8:M270)</f>
        <v>323726.04166666517</v>
      </c>
    </row>
    <row r="271" spans="2:22">
      <c r="B271" s="29"/>
      <c r="C271" s="28"/>
      <c r="E271" s="9">
        <f t="shared" si="51"/>
        <v>52048</v>
      </c>
      <c r="F271" s="31">
        <f t="shared" si="44"/>
        <v>5.0500000000000007</v>
      </c>
      <c r="G271" s="32">
        <f t="shared" si="45"/>
        <v>4.2083333333333339E-3</v>
      </c>
      <c r="H271" s="11">
        <f t="shared" si="46"/>
        <v>0</v>
      </c>
      <c r="I271" s="11">
        <f t="shared" si="47"/>
        <v>0</v>
      </c>
      <c r="J271" s="11">
        <f t="shared" si="48"/>
        <v>0</v>
      </c>
      <c r="K271" s="11">
        <f t="shared" si="52"/>
        <v>0</v>
      </c>
      <c r="L271" s="19">
        <f t="shared" si="49"/>
        <v>0</v>
      </c>
      <c r="M271" s="19">
        <f t="shared" si="50"/>
        <v>0</v>
      </c>
      <c r="N271" s="19">
        <f t="shared" si="53"/>
        <v>0</v>
      </c>
      <c r="O271" s="19">
        <f t="shared" si="54"/>
        <v>0</v>
      </c>
      <c r="Q271" s="23">
        <f>SUM($H$8:H271)</f>
        <v>1213903.0358609888</v>
      </c>
      <c r="R271" s="23">
        <f>SUM($J$8:J271)</f>
        <v>849999.99999998137</v>
      </c>
      <c r="S271" s="23">
        <f>SUM($I$8:I271)</f>
        <v>363903.03586100729</v>
      </c>
      <c r="T271" s="23">
        <f>SUM($L$8:L271)</f>
        <v>1172295.2061111098</v>
      </c>
      <c r="U271" s="23">
        <f>SUM($N$8:N271)</f>
        <v>850000.00000000303</v>
      </c>
      <c r="V271" s="23">
        <f>SUM($M$8:M271)</f>
        <v>323726.04166666517</v>
      </c>
    </row>
    <row r="272" spans="2:22">
      <c r="B272" s="29"/>
      <c r="C272" s="28"/>
      <c r="E272" s="9">
        <f t="shared" si="51"/>
        <v>52079</v>
      </c>
      <c r="F272" s="31">
        <f t="shared" si="44"/>
        <v>5.0500000000000007</v>
      </c>
      <c r="G272" s="32">
        <f t="shared" si="45"/>
        <v>4.2083333333333339E-3</v>
      </c>
      <c r="H272" s="11">
        <f t="shared" si="46"/>
        <v>0</v>
      </c>
      <c r="I272" s="11">
        <f t="shared" si="47"/>
        <v>0</v>
      </c>
      <c r="J272" s="11">
        <f t="shared" si="48"/>
        <v>0</v>
      </c>
      <c r="K272" s="11">
        <f t="shared" si="52"/>
        <v>0</v>
      </c>
      <c r="L272" s="19">
        <f t="shared" si="49"/>
        <v>0</v>
      </c>
      <c r="M272" s="19">
        <f t="shared" si="50"/>
        <v>0</v>
      </c>
      <c r="N272" s="19">
        <f t="shared" si="53"/>
        <v>0</v>
      </c>
      <c r="O272" s="19">
        <f t="shared" si="54"/>
        <v>0</v>
      </c>
      <c r="Q272" s="23">
        <f>SUM($H$8:H272)</f>
        <v>1213903.0358609888</v>
      </c>
      <c r="R272" s="23">
        <f>SUM($J$8:J272)</f>
        <v>849999.99999998137</v>
      </c>
      <c r="S272" s="23">
        <f>SUM($I$8:I272)</f>
        <v>363903.03586100729</v>
      </c>
      <c r="T272" s="23">
        <f>SUM($L$8:L272)</f>
        <v>1172295.2061111098</v>
      </c>
      <c r="U272" s="23">
        <f>SUM($N$8:N272)</f>
        <v>850000.00000000303</v>
      </c>
      <c r="V272" s="23">
        <f>SUM($M$8:M272)</f>
        <v>323726.04166666517</v>
      </c>
    </row>
    <row r="273" spans="2:22">
      <c r="B273" s="29"/>
      <c r="C273" s="28"/>
      <c r="E273" s="9">
        <f t="shared" si="51"/>
        <v>52110</v>
      </c>
      <c r="F273" s="31">
        <f t="shared" si="44"/>
        <v>5.0500000000000007</v>
      </c>
      <c r="G273" s="32">
        <f t="shared" si="45"/>
        <v>4.2083333333333339E-3</v>
      </c>
      <c r="H273" s="11">
        <f t="shared" si="46"/>
        <v>0</v>
      </c>
      <c r="I273" s="11">
        <f t="shared" si="47"/>
        <v>0</v>
      </c>
      <c r="J273" s="11">
        <f t="shared" si="48"/>
        <v>0</v>
      </c>
      <c r="K273" s="11">
        <f t="shared" si="52"/>
        <v>0</v>
      </c>
      <c r="L273" s="19">
        <f t="shared" si="49"/>
        <v>0</v>
      </c>
      <c r="M273" s="19">
        <f t="shared" si="50"/>
        <v>0</v>
      </c>
      <c r="N273" s="19">
        <f t="shared" si="53"/>
        <v>0</v>
      </c>
      <c r="O273" s="19">
        <f t="shared" si="54"/>
        <v>0</v>
      </c>
      <c r="Q273" s="23">
        <f>SUM($H$8:H273)</f>
        <v>1213903.0358609888</v>
      </c>
      <c r="R273" s="23">
        <f>SUM($J$8:J273)</f>
        <v>849999.99999998137</v>
      </c>
      <c r="S273" s="23">
        <f>SUM($I$8:I273)</f>
        <v>363903.03586100729</v>
      </c>
      <c r="T273" s="23">
        <f>SUM($L$8:L273)</f>
        <v>1172295.2061111098</v>
      </c>
      <c r="U273" s="23">
        <f>SUM($N$8:N273)</f>
        <v>850000.00000000303</v>
      </c>
      <c r="V273" s="23">
        <f>SUM($M$8:M273)</f>
        <v>323726.04166666517</v>
      </c>
    </row>
    <row r="274" spans="2:22">
      <c r="B274" s="29"/>
      <c r="C274" s="28"/>
      <c r="E274" s="9">
        <f t="shared" si="51"/>
        <v>52140</v>
      </c>
      <c r="F274" s="31">
        <f t="shared" si="44"/>
        <v>5.0500000000000007</v>
      </c>
      <c r="G274" s="32">
        <f t="shared" si="45"/>
        <v>4.2083333333333339E-3</v>
      </c>
      <c r="H274" s="11">
        <f t="shared" si="46"/>
        <v>0</v>
      </c>
      <c r="I274" s="11">
        <f t="shared" si="47"/>
        <v>0</v>
      </c>
      <c r="J274" s="11">
        <f t="shared" si="48"/>
        <v>0</v>
      </c>
      <c r="K274" s="11">
        <f t="shared" si="52"/>
        <v>0</v>
      </c>
      <c r="L274" s="19">
        <f t="shared" si="49"/>
        <v>0</v>
      </c>
      <c r="M274" s="19">
        <f t="shared" si="50"/>
        <v>0</v>
      </c>
      <c r="N274" s="19">
        <f t="shared" si="53"/>
        <v>0</v>
      </c>
      <c r="O274" s="19">
        <f t="shared" si="54"/>
        <v>0</v>
      </c>
      <c r="Q274" s="23">
        <f>SUM($H$8:H274)</f>
        <v>1213903.0358609888</v>
      </c>
      <c r="R274" s="23">
        <f>SUM($J$8:J274)</f>
        <v>849999.99999998137</v>
      </c>
      <c r="S274" s="23">
        <f>SUM($I$8:I274)</f>
        <v>363903.03586100729</v>
      </c>
      <c r="T274" s="23">
        <f>SUM($L$8:L274)</f>
        <v>1172295.2061111098</v>
      </c>
      <c r="U274" s="23">
        <f>SUM($N$8:N274)</f>
        <v>850000.00000000303</v>
      </c>
      <c r="V274" s="23">
        <f>SUM($M$8:M274)</f>
        <v>323726.04166666517</v>
      </c>
    </row>
    <row r="275" spans="2:22">
      <c r="B275" s="29"/>
      <c r="C275" s="28"/>
      <c r="E275" s="9">
        <f t="shared" si="51"/>
        <v>52171</v>
      </c>
      <c r="F275" s="31">
        <f t="shared" si="44"/>
        <v>5.0500000000000007</v>
      </c>
      <c r="G275" s="32">
        <f t="shared" si="45"/>
        <v>4.2083333333333339E-3</v>
      </c>
      <c r="H275" s="11">
        <f t="shared" si="46"/>
        <v>0</v>
      </c>
      <c r="I275" s="11">
        <f t="shared" si="47"/>
        <v>0</v>
      </c>
      <c r="J275" s="11">
        <f t="shared" si="48"/>
        <v>0</v>
      </c>
      <c r="K275" s="11">
        <f t="shared" si="52"/>
        <v>0</v>
      </c>
      <c r="L275" s="19">
        <f t="shared" si="49"/>
        <v>0</v>
      </c>
      <c r="M275" s="19">
        <f t="shared" si="50"/>
        <v>0</v>
      </c>
      <c r="N275" s="19">
        <f t="shared" si="53"/>
        <v>0</v>
      </c>
      <c r="O275" s="19">
        <f t="shared" si="54"/>
        <v>0</v>
      </c>
      <c r="Q275" s="23">
        <f>SUM($H$8:H275)</f>
        <v>1213903.0358609888</v>
      </c>
      <c r="R275" s="23">
        <f>SUM($J$8:J275)</f>
        <v>849999.99999998137</v>
      </c>
      <c r="S275" s="23">
        <f>SUM($I$8:I275)</f>
        <v>363903.03586100729</v>
      </c>
      <c r="T275" s="23">
        <f>SUM($L$8:L275)</f>
        <v>1172295.2061111098</v>
      </c>
      <c r="U275" s="23">
        <f>SUM($N$8:N275)</f>
        <v>850000.00000000303</v>
      </c>
      <c r="V275" s="23">
        <f>SUM($M$8:M275)</f>
        <v>323726.04166666517</v>
      </c>
    </row>
    <row r="276" spans="2:22">
      <c r="B276" s="29"/>
      <c r="C276" s="28"/>
      <c r="E276" s="9">
        <f t="shared" si="51"/>
        <v>52201</v>
      </c>
      <c r="F276" s="31">
        <f t="shared" si="44"/>
        <v>5.0500000000000007</v>
      </c>
      <c r="G276" s="32">
        <f t="shared" si="45"/>
        <v>4.2083333333333339E-3</v>
      </c>
      <c r="H276" s="11">
        <f t="shared" si="46"/>
        <v>0</v>
      </c>
      <c r="I276" s="11">
        <f t="shared" si="47"/>
        <v>0</v>
      </c>
      <c r="J276" s="11">
        <f t="shared" si="48"/>
        <v>0</v>
      </c>
      <c r="K276" s="11">
        <f t="shared" si="52"/>
        <v>0</v>
      </c>
      <c r="L276" s="19">
        <f t="shared" si="49"/>
        <v>0</v>
      </c>
      <c r="M276" s="19">
        <f t="shared" si="50"/>
        <v>0</v>
      </c>
      <c r="N276" s="19">
        <f t="shared" si="53"/>
        <v>0</v>
      </c>
      <c r="O276" s="19">
        <f t="shared" si="54"/>
        <v>0</v>
      </c>
      <c r="Q276" s="23">
        <f>SUM($H$8:H276)</f>
        <v>1213903.0358609888</v>
      </c>
      <c r="R276" s="23">
        <f>SUM($J$8:J276)</f>
        <v>849999.99999998137</v>
      </c>
      <c r="S276" s="23">
        <f>SUM($I$8:I276)</f>
        <v>363903.03586100729</v>
      </c>
      <c r="T276" s="23">
        <f>SUM($L$8:L276)</f>
        <v>1172295.2061111098</v>
      </c>
      <c r="U276" s="23">
        <f>SUM($N$8:N276)</f>
        <v>850000.00000000303</v>
      </c>
      <c r="V276" s="23">
        <f>SUM($M$8:M276)</f>
        <v>323726.04166666517</v>
      </c>
    </row>
    <row r="277" spans="2:22">
      <c r="B277" s="29"/>
      <c r="C277" s="28"/>
      <c r="E277" s="9">
        <f t="shared" si="51"/>
        <v>52232</v>
      </c>
      <c r="F277" s="31">
        <f t="shared" si="44"/>
        <v>5.0500000000000007</v>
      </c>
      <c r="G277" s="32">
        <f t="shared" si="45"/>
        <v>4.2083333333333339E-3</v>
      </c>
      <c r="H277" s="11">
        <f t="shared" si="46"/>
        <v>0</v>
      </c>
      <c r="I277" s="11">
        <f t="shared" si="47"/>
        <v>0</v>
      </c>
      <c r="J277" s="11">
        <f t="shared" si="48"/>
        <v>0</v>
      </c>
      <c r="K277" s="11">
        <f t="shared" si="52"/>
        <v>0</v>
      </c>
      <c r="L277" s="19">
        <f t="shared" si="49"/>
        <v>0</v>
      </c>
      <c r="M277" s="19">
        <f t="shared" si="50"/>
        <v>0</v>
      </c>
      <c r="N277" s="19">
        <f t="shared" si="53"/>
        <v>0</v>
      </c>
      <c r="O277" s="19">
        <f t="shared" si="54"/>
        <v>0</v>
      </c>
      <c r="Q277" s="23">
        <f>SUM($H$8:H277)</f>
        <v>1213903.0358609888</v>
      </c>
      <c r="R277" s="23">
        <f>SUM($J$8:J277)</f>
        <v>849999.99999998137</v>
      </c>
      <c r="S277" s="23">
        <f>SUM($I$8:I277)</f>
        <v>363903.03586100729</v>
      </c>
      <c r="T277" s="23">
        <f>SUM($L$8:L277)</f>
        <v>1172295.2061111098</v>
      </c>
      <c r="U277" s="23">
        <f>SUM($N$8:N277)</f>
        <v>850000.00000000303</v>
      </c>
      <c r="V277" s="23">
        <f>SUM($M$8:M277)</f>
        <v>323726.04166666517</v>
      </c>
    </row>
    <row r="278" spans="2:22">
      <c r="B278" s="29"/>
      <c r="C278" s="28"/>
      <c r="E278" s="9">
        <f t="shared" si="51"/>
        <v>52263</v>
      </c>
      <c r="F278" s="31">
        <f t="shared" si="44"/>
        <v>5.0500000000000007</v>
      </c>
      <c r="G278" s="32">
        <f t="shared" si="45"/>
        <v>4.2083333333333339E-3</v>
      </c>
      <c r="H278" s="11">
        <f t="shared" si="46"/>
        <v>0</v>
      </c>
      <c r="I278" s="11">
        <f t="shared" si="47"/>
        <v>0</v>
      </c>
      <c r="J278" s="11">
        <f t="shared" si="48"/>
        <v>0</v>
      </c>
      <c r="K278" s="11">
        <f t="shared" si="52"/>
        <v>0</v>
      </c>
      <c r="L278" s="19">
        <f t="shared" si="49"/>
        <v>0</v>
      </c>
      <c r="M278" s="19">
        <f t="shared" si="50"/>
        <v>0</v>
      </c>
      <c r="N278" s="19">
        <f t="shared" si="53"/>
        <v>0</v>
      </c>
      <c r="O278" s="19">
        <f t="shared" si="54"/>
        <v>0</v>
      </c>
      <c r="Q278" s="23">
        <f>SUM($H$8:H278)</f>
        <v>1213903.0358609888</v>
      </c>
      <c r="R278" s="23">
        <f>SUM($J$8:J278)</f>
        <v>849999.99999998137</v>
      </c>
      <c r="S278" s="23">
        <f>SUM($I$8:I278)</f>
        <v>363903.03586100729</v>
      </c>
      <c r="T278" s="23">
        <f>SUM($L$8:L278)</f>
        <v>1172295.2061111098</v>
      </c>
      <c r="U278" s="23">
        <f>SUM($N$8:N278)</f>
        <v>850000.00000000303</v>
      </c>
      <c r="V278" s="23">
        <f>SUM($M$8:M278)</f>
        <v>323726.04166666517</v>
      </c>
    </row>
    <row r="279" spans="2:22">
      <c r="B279" s="29"/>
      <c r="C279" s="28"/>
      <c r="E279" s="9">
        <f t="shared" si="51"/>
        <v>52291</v>
      </c>
      <c r="F279" s="31">
        <f t="shared" si="44"/>
        <v>5.0500000000000007</v>
      </c>
      <c r="G279" s="32">
        <f t="shared" si="45"/>
        <v>4.2083333333333339E-3</v>
      </c>
      <c r="H279" s="11">
        <f t="shared" si="46"/>
        <v>0</v>
      </c>
      <c r="I279" s="11">
        <f t="shared" si="47"/>
        <v>0</v>
      </c>
      <c r="J279" s="11">
        <f t="shared" si="48"/>
        <v>0</v>
      </c>
      <c r="K279" s="11">
        <f t="shared" si="52"/>
        <v>0</v>
      </c>
      <c r="L279" s="19">
        <f t="shared" si="49"/>
        <v>0</v>
      </c>
      <c r="M279" s="19">
        <f t="shared" si="50"/>
        <v>0</v>
      </c>
      <c r="N279" s="19">
        <f t="shared" si="53"/>
        <v>0</v>
      </c>
      <c r="O279" s="19">
        <f t="shared" si="54"/>
        <v>0</v>
      </c>
      <c r="Q279" s="23">
        <f>SUM($H$8:H279)</f>
        <v>1213903.0358609888</v>
      </c>
      <c r="R279" s="23">
        <f>SUM($J$8:J279)</f>
        <v>849999.99999998137</v>
      </c>
      <c r="S279" s="23">
        <f>SUM($I$8:I279)</f>
        <v>363903.03586100729</v>
      </c>
      <c r="T279" s="23">
        <f>SUM($L$8:L279)</f>
        <v>1172295.2061111098</v>
      </c>
      <c r="U279" s="23">
        <f>SUM($N$8:N279)</f>
        <v>850000.00000000303</v>
      </c>
      <c r="V279" s="23">
        <f>SUM($M$8:M279)</f>
        <v>323726.04166666517</v>
      </c>
    </row>
    <row r="280" spans="2:22">
      <c r="B280" s="29"/>
      <c r="C280" s="28"/>
      <c r="E280" s="9">
        <f t="shared" si="51"/>
        <v>52322</v>
      </c>
      <c r="F280" s="31">
        <f t="shared" si="44"/>
        <v>5.0500000000000007</v>
      </c>
      <c r="G280" s="32">
        <f t="shared" si="45"/>
        <v>4.2083333333333339E-3</v>
      </c>
      <c r="H280" s="11">
        <f t="shared" si="46"/>
        <v>0</v>
      </c>
      <c r="I280" s="11">
        <f t="shared" si="47"/>
        <v>0</v>
      </c>
      <c r="J280" s="11">
        <f t="shared" si="48"/>
        <v>0</v>
      </c>
      <c r="K280" s="11">
        <f t="shared" si="52"/>
        <v>0</v>
      </c>
      <c r="L280" s="19">
        <f t="shared" si="49"/>
        <v>0</v>
      </c>
      <c r="M280" s="19">
        <f t="shared" si="50"/>
        <v>0</v>
      </c>
      <c r="N280" s="19">
        <f t="shared" si="53"/>
        <v>0</v>
      </c>
      <c r="O280" s="19">
        <f t="shared" si="54"/>
        <v>0</v>
      </c>
      <c r="Q280" s="23">
        <f>SUM($H$8:H280)</f>
        <v>1213903.0358609888</v>
      </c>
      <c r="R280" s="23">
        <f>SUM($J$8:J280)</f>
        <v>849999.99999998137</v>
      </c>
      <c r="S280" s="23">
        <f>SUM($I$8:I280)</f>
        <v>363903.03586100729</v>
      </c>
      <c r="T280" s="23">
        <f>SUM($L$8:L280)</f>
        <v>1172295.2061111098</v>
      </c>
      <c r="U280" s="23">
        <f>SUM($N$8:N280)</f>
        <v>850000.00000000303</v>
      </c>
      <c r="V280" s="23">
        <f>SUM($M$8:M280)</f>
        <v>323726.04166666517</v>
      </c>
    </row>
    <row r="281" spans="2:22">
      <c r="B281" s="29"/>
      <c r="C281" s="28"/>
      <c r="E281" s="9">
        <f t="shared" si="51"/>
        <v>52352</v>
      </c>
      <c r="F281" s="31">
        <f t="shared" si="44"/>
        <v>5.0500000000000007</v>
      </c>
      <c r="G281" s="32">
        <f t="shared" si="45"/>
        <v>4.2083333333333339E-3</v>
      </c>
      <c r="H281" s="11">
        <f t="shared" si="46"/>
        <v>0</v>
      </c>
      <c r="I281" s="11">
        <f t="shared" si="47"/>
        <v>0</v>
      </c>
      <c r="J281" s="11">
        <f t="shared" si="48"/>
        <v>0</v>
      </c>
      <c r="K281" s="11">
        <f t="shared" si="52"/>
        <v>0</v>
      </c>
      <c r="L281" s="19">
        <f t="shared" si="49"/>
        <v>0</v>
      </c>
      <c r="M281" s="19">
        <f t="shared" si="50"/>
        <v>0</v>
      </c>
      <c r="N281" s="19">
        <f t="shared" si="53"/>
        <v>0</v>
      </c>
      <c r="O281" s="19">
        <f t="shared" si="54"/>
        <v>0</v>
      </c>
      <c r="Q281" s="23">
        <f>SUM($H$8:H281)</f>
        <v>1213903.0358609888</v>
      </c>
      <c r="R281" s="23">
        <f>SUM($J$8:J281)</f>
        <v>849999.99999998137</v>
      </c>
      <c r="S281" s="23">
        <f>SUM($I$8:I281)</f>
        <v>363903.03586100729</v>
      </c>
      <c r="T281" s="23">
        <f>SUM($L$8:L281)</f>
        <v>1172295.2061111098</v>
      </c>
      <c r="U281" s="23">
        <f>SUM($N$8:N281)</f>
        <v>850000.00000000303</v>
      </c>
      <c r="V281" s="23">
        <f>SUM($M$8:M281)</f>
        <v>323726.04166666517</v>
      </c>
    </row>
    <row r="282" spans="2:22">
      <c r="B282" s="29"/>
      <c r="C282" s="28"/>
      <c r="E282" s="9">
        <f t="shared" si="51"/>
        <v>52383</v>
      </c>
      <c r="F282" s="31">
        <f t="shared" si="44"/>
        <v>5.0500000000000007</v>
      </c>
      <c r="G282" s="32">
        <f t="shared" si="45"/>
        <v>4.2083333333333339E-3</v>
      </c>
      <c r="H282" s="11">
        <f t="shared" si="46"/>
        <v>0</v>
      </c>
      <c r="I282" s="11">
        <f t="shared" si="47"/>
        <v>0</v>
      </c>
      <c r="J282" s="11">
        <f t="shared" si="48"/>
        <v>0</v>
      </c>
      <c r="K282" s="11">
        <f t="shared" si="52"/>
        <v>0</v>
      </c>
      <c r="L282" s="19">
        <f t="shared" si="49"/>
        <v>0</v>
      </c>
      <c r="M282" s="19">
        <f t="shared" si="50"/>
        <v>0</v>
      </c>
      <c r="N282" s="19">
        <f t="shared" si="53"/>
        <v>0</v>
      </c>
      <c r="O282" s="19">
        <f t="shared" si="54"/>
        <v>0</v>
      </c>
      <c r="Q282" s="23">
        <f>SUM($H$8:H282)</f>
        <v>1213903.0358609888</v>
      </c>
      <c r="R282" s="23">
        <f>SUM($J$8:J282)</f>
        <v>849999.99999998137</v>
      </c>
      <c r="S282" s="23">
        <f>SUM($I$8:I282)</f>
        <v>363903.03586100729</v>
      </c>
      <c r="T282" s="23">
        <f>SUM($L$8:L282)</f>
        <v>1172295.2061111098</v>
      </c>
      <c r="U282" s="23">
        <f>SUM($N$8:N282)</f>
        <v>850000.00000000303</v>
      </c>
      <c r="V282" s="23">
        <f>SUM($M$8:M282)</f>
        <v>323726.04166666517</v>
      </c>
    </row>
    <row r="283" spans="2:22">
      <c r="B283" s="29"/>
      <c r="C283" s="28"/>
      <c r="E283" s="9">
        <f t="shared" si="51"/>
        <v>52413</v>
      </c>
      <c r="F283" s="31">
        <f t="shared" si="44"/>
        <v>5.0500000000000007</v>
      </c>
      <c r="G283" s="32">
        <f t="shared" si="45"/>
        <v>4.2083333333333339E-3</v>
      </c>
      <c r="H283" s="11">
        <f t="shared" si="46"/>
        <v>0</v>
      </c>
      <c r="I283" s="11">
        <f t="shared" si="47"/>
        <v>0</v>
      </c>
      <c r="J283" s="11">
        <f t="shared" si="48"/>
        <v>0</v>
      </c>
      <c r="K283" s="11">
        <f t="shared" si="52"/>
        <v>0</v>
      </c>
      <c r="L283" s="19">
        <f t="shared" si="49"/>
        <v>0</v>
      </c>
      <c r="M283" s="19">
        <f t="shared" si="50"/>
        <v>0</v>
      </c>
      <c r="N283" s="19">
        <f t="shared" si="53"/>
        <v>0</v>
      </c>
      <c r="O283" s="19">
        <f t="shared" si="54"/>
        <v>0</v>
      </c>
      <c r="Q283" s="23">
        <f>SUM($H$8:H283)</f>
        <v>1213903.0358609888</v>
      </c>
      <c r="R283" s="23">
        <f>SUM($J$8:J283)</f>
        <v>849999.99999998137</v>
      </c>
      <c r="S283" s="23">
        <f>SUM($I$8:I283)</f>
        <v>363903.03586100729</v>
      </c>
      <c r="T283" s="23">
        <f>SUM($L$8:L283)</f>
        <v>1172295.2061111098</v>
      </c>
      <c r="U283" s="23">
        <f>SUM($N$8:N283)</f>
        <v>850000.00000000303</v>
      </c>
      <c r="V283" s="23">
        <f>SUM($M$8:M283)</f>
        <v>323726.04166666517</v>
      </c>
    </row>
    <row r="284" spans="2:22">
      <c r="B284" s="29"/>
      <c r="C284" s="28"/>
      <c r="E284" s="9">
        <f t="shared" si="51"/>
        <v>52444</v>
      </c>
      <c r="F284" s="31">
        <f t="shared" si="44"/>
        <v>5.0500000000000007</v>
      </c>
      <c r="G284" s="32">
        <f t="shared" si="45"/>
        <v>4.2083333333333339E-3</v>
      </c>
      <c r="H284" s="11">
        <f t="shared" si="46"/>
        <v>0</v>
      </c>
      <c r="I284" s="11">
        <f t="shared" si="47"/>
        <v>0</v>
      </c>
      <c r="J284" s="11">
        <f t="shared" si="48"/>
        <v>0</v>
      </c>
      <c r="K284" s="11">
        <f t="shared" si="52"/>
        <v>0</v>
      </c>
      <c r="L284" s="19">
        <f t="shared" si="49"/>
        <v>0</v>
      </c>
      <c r="M284" s="19">
        <f t="shared" si="50"/>
        <v>0</v>
      </c>
      <c r="N284" s="19">
        <f t="shared" si="53"/>
        <v>0</v>
      </c>
      <c r="O284" s="19">
        <f t="shared" si="54"/>
        <v>0</v>
      </c>
      <c r="Q284" s="23">
        <f>SUM($H$8:H284)</f>
        <v>1213903.0358609888</v>
      </c>
      <c r="R284" s="23">
        <f>SUM($J$8:J284)</f>
        <v>849999.99999998137</v>
      </c>
      <c r="S284" s="23">
        <f>SUM($I$8:I284)</f>
        <v>363903.03586100729</v>
      </c>
      <c r="T284" s="23">
        <f>SUM($L$8:L284)</f>
        <v>1172295.2061111098</v>
      </c>
      <c r="U284" s="23">
        <f>SUM($N$8:N284)</f>
        <v>850000.00000000303</v>
      </c>
      <c r="V284" s="23">
        <f>SUM($M$8:M284)</f>
        <v>323726.04166666517</v>
      </c>
    </row>
    <row r="285" spans="2:22">
      <c r="B285" s="29"/>
      <c r="C285" s="28"/>
      <c r="E285" s="9">
        <f t="shared" si="51"/>
        <v>52475</v>
      </c>
      <c r="F285" s="31">
        <f t="shared" si="44"/>
        <v>5.0500000000000007</v>
      </c>
      <c r="G285" s="32">
        <f t="shared" si="45"/>
        <v>4.2083333333333339E-3</v>
      </c>
      <c r="H285" s="11">
        <f t="shared" si="46"/>
        <v>0</v>
      </c>
      <c r="I285" s="11">
        <f t="shared" si="47"/>
        <v>0</v>
      </c>
      <c r="J285" s="11">
        <f t="shared" si="48"/>
        <v>0</v>
      </c>
      <c r="K285" s="11">
        <f t="shared" si="52"/>
        <v>0</v>
      </c>
      <c r="L285" s="19">
        <f t="shared" si="49"/>
        <v>0</v>
      </c>
      <c r="M285" s="19">
        <f t="shared" si="50"/>
        <v>0</v>
      </c>
      <c r="N285" s="19">
        <f t="shared" si="53"/>
        <v>0</v>
      </c>
      <c r="O285" s="19">
        <f t="shared" si="54"/>
        <v>0</v>
      </c>
      <c r="Q285" s="23">
        <f>SUM($H$8:H285)</f>
        <v>1213903.0358609888</v>
      </c>
      <c r="R285" s="23">
        <f>SUM($J$8:J285)</f>
        <v>849999.99999998137</v>
      </c>
      <c r="S285" s="23">
        <f>SUM($I$8:I285)</f>
        <v>363903.03586100729</v>
      </c>
      <c r="T285" s="23">
        <f>SUM($L$8:L285)</f>
        <v>1172295.2061111098</v>
      </c>
      <c r="U285" s="23">
        <f>SUM($N$8:N285)</f>
        <v>850000.00000000303</v>
      </c>
      <c r="V285" s="23">
        <f>SUM($M$8:M285)</f>
        <v>323726.04166666517</v>
      </c>
    </row>
    <row r="286" spans="2:22">
      <c r="B286" s="29"/>
      <c r="C286" s="28"/>
      <c r="E286" s="9">
        <f t="shared" si="51"/>
        <v>52505</v>
      </c>
      <c r="F286" s="31">
        <f t="shared" si="44"/>
        <v>5.0500000000000007</v>
      </c>
      <c r="G286" s="32">
        <f t="shared" si="45"/>
        <v>4.2083333333333339E-3</v>
      </c>
      <c r="H286" s="11">
        <f t="shared" si="46"/>
        <v>0</v>
      </c>
      <c r="I286" s="11">
        <f t="shared" si="47"/>
        <v>0</v>
      </c>
      <c r="J286" s="11">
        <f t="shared" si="48"/>
        <v>0</v>
      </c>
      <c r="K286" s="11">
        <f t="shared" si="52"/>
        <v>0</v>
      </c>
      <c r="L286" s="19">
        <f t="shared" si="49"/>
        <v>0</v>
      </c>
      <c r="M286" s="19">
        <f t="shared" si="50"/>
        <v>0</v>
      </c>
      <c r="N286" s="19">
        <f t="shared" si="53"/>
        <v>0</v>
      </c>
      <c r="O286" s="19">
        <f t="shared" si="54"/>
        <v>0</v>
      </c>
      <c r="Q286" s="23">
        <f>SUM($H$8:H286)</f>
        <v>1213903.0358609888</v>
      </c>
      <c r="R286" s="23">
        <f>SUM($J$8:J286)</f>
        <v>849999.99999998137</v>
      </c>
      <c r="S286" s="23">
        <f>SUM($I$8:I286)</f>
        <v>363903.03586100729</v>
      </c>
      <c r="T286" s="23">
        <f>SUM($L$8:L286)</f>
        <v>1172295.2061111098</v>
      </c>
      <c r="U286" s="23">
        <f>SUM($N$8:N286)</f>
        <v>850000.00000000303</v>
      </c>
      <c r="V286" s="23">
        <f>SUM($M$8:M286)</f>
        <v>323726.04166666517</v>
      </c>
    </row>
    <row r="287" spans="2:22">
      <c r="B287" s="29"/>
      <c r="C287" s="28"/>
      <c r="E287" s="9">
        <f t="shared" si="51"/>
        <v>52536</v>
      </c>
      <c r="F287" s="31">
        <f t="shared" si="44"/>
        <v>5.0500000000000007</v>
      </c>
      <c r="G287" s="32">
        <f t="shared" si="45"/>
        <v>4.2083333333333339E-3</v>
      </c>
      <c r="H287" s="11">
        <f t="shared" si="46"/>
        <v>0</v>
      </c>
      <c r="I287" s="11">
        <f t="shared" si="47"/>
        <v>0</v>
      </c>
      <c r="J287" s="11">
        <f t="shared" si="48"/>
        <v>0</v>
      </c>
      <c r="K287" s="11">
        <f t="shared" si="52"/>
        <v>0</v>
      </c>
      <c r="L287" s="19">
        <f t="shared" si="49"/>
        <v>0</v>
      </c>
      <c r="M287" s="19">
        <f t="shared" si="50"/>
        <v>0</v>
      </c>
      <c r="N287" s="19">
        <f t="shared" si="53"/>
        <v>0</v>
      </c>
      <c r="O287" s="19">
        <f t="shared" si="54"/>
        <v>0</v>
      </c>
      <c r="Q287" s="23">
        <f>SUM($H$8:H287)</f>
        <v>1213903.0358609888</v>
      </c>
      <c r="R287" s="23">
        <f>SUM($J$8:J287)</f>
        <v>849999.99999998137</v>
      </c>
      <c r="S287" s="23">
        <f>SUM($I$8:I287)</f>
        <v>363903.03586100729</v>
      </c>
      <c r="T287" s="23">
        <f>SUM($L$8:L287)</f>
        <v>1172295.2061111098</v>
      </c>
      <c r="U287" s="23">
        <f>SUM($N$8:N287)</f>
        <v>850000.00000000303</v>
      </c>
      <c r="V287" s="23">
        <f>SUM($M$8:M287)</f>
        <v>323726.04166666517</v>
      </c>
    </row>
    <row r="288" spans="2:22">
      <c r="B288" s="29"/>
      <c r="C288" s="28"/>
      <c r="E288" s="9">
        <f t="shared" si="51"/>
        <v>52566</v>
      </c>
      <c r="F288" s="31">
        <f t="shared" si="44"/>
        <v>5.0500000000000007</v>
      </c>
      <c r="G288" s="32">
        <f t="shared" si="45"/>
        <v>4.2083333333333339E-3</v>
      </c>
      <c r="H288" s="11">
        <f t="shared" si="46"/>
        <v>0</v>
      </c>
      <c r="I288" s="11">
        <f t="shared" si="47"/>
        <v>0</v>
      </c>
      <c r="J288" s="11">
        <f t="shared" si="48"/>
        <v>0</v>
      </c>
      <c r="K288" s="11">
        <f t="shared" si="52"/>
        <v>0</v>
      </c>
      <c r="L288" s="19">
        <f t="shared" si="49"/>
        <v>0</v>
      </c>
      <c r="M288" s="19">
        <f t="shared" si="50"/>
        <v>0</v>
      </c>
      <c r="N288" s="19">
        <f t="shared" si="53"/>
        <v>0</v>
      </c>
      <c r="O288" s="19">
        <f t="shared" si="54"/>
        <v>0</v>
      </c>
      <c r="Q288" s="23">
        <f>SUM($H$8:H288)</f>
        <v>1213903.0358609888</v>
      </c>
      <c r="R288" s="23">
        <f>SUM($J$8:J288)</f>
        <v>849999.99999998137</v>
      </c>
      <c r="S288" s="23">
        <f>SUM($I$8:I288)</f>
        <v>363903.03586100729</v>
      </c>
      <c r="T288" s="23">
        <f>SUM($L$8:L288)</f>
        <v>1172295.2061111098</v>
      </c>
      <c r="U288" s="23">
        <f>SUM($N$8:N288)</f>
        <v>850000.00000000303</v>
      </c>
      <c r="V288" s="23">
        <f>SUM($M$8:M288)</f>
        <v>323726.04166666517</v>
      </c>
    </row>
    <row r="289" spans="2:22">
      <c r="B289" s="29"/>
      <c r="C289" s="28"/>
      <c r="E289" s="9">
        <f t="shared" si="51"/>
        <v>52597</v>
      </c>
      <c r="F289" s="31">
        <f t="shared" si="44"/>
        <v>5.0500000000000007</v>
      </c>
      <c r="G289" s="32">
        <f t="shared" si="45"/>
        <v>4.2083333333333339E-3</v>
      </c>
      <c r="H289" s="11">
        <f t="shared" si="46"/>
        <v>0</v>
      </c>
      <c r="I289" s="11">
        <f t="shared" si="47"/>
        <v>0</v>
      </c>
      <c r="J289" s="11">
        <f t="shared" si="48"/>
        <v>0</v>
      </c>
      <c r="K289" s="11">
        <f t="shared" si="52"/>
        <v>0</v>
      </c>
      <c r="L289" s="19">
        <f t="shared" si="49"/>
        <v>0</v>
      </c>
      <c r="M289" s="19">
        <f t="shared" si="50"/>
        <v>0</v>
      </c>
      <c r="N289" s="19">
        <f t="shared" si="53"/>
        <v>0</v>
      </c>
      <c r="O289" s="19">
        <f t="shared" si="54"/>
        <v>0</v>
      </c>
      <c r="Q289" s="23">
        <f>SUM($H$8:H289)</f>
        <v>1213903.0358609888</v>
      </c>
      <c r="R289" s="23">
        <f>SUM($J$8:J289)</f>
        <v>849999.99999998137</v>
      </c>
      <c r="S289" s="23">
        <f>SUM($I$8:I289)</f>
        <v>363903.03586100729</v>
      </c>
      <c r="T289" s="23">
        <f>SUM($L$8:L289)</f>
        <v>1172295.2061111098</v>
      </c>
      <c r="U289" s="23">
        <f>SUM($N$8:N289)</f>
        <v>850000.00000000303</v>
      </c>
      <c r="V289" s="23">
        <f>SUM($M$8:M289)</f>
        <v>323726.04166666517</v>
      </c>
    </row>
    <row r="290" spans="2:22">
      <c r="B290" s="29"/>
      <c r="C290" s="28"/>
      <c r="E290" s="9">
        <f t="shared" si="51"/>
        <v>52628</v>
      </c>
      <c r="F290" s="31">
        <f t="shared" si="44"/>
        <v>5.0500000000000007</v>
      </c>
      <c r="G290" s="32">
        <f t="shared" si="45"/>
        <v>4.2083333333333339E-3</v>
      </c>
      <c r="H290" s="11">
        <f t="shared" si="46"/>
        <v>0</v>
      </c>
      <c r="I290" s="11">
        <f t="shared" si="47"/>
        <v>0</v>
      </c>
      <c r="J290" s="11">
        <f t="shared" si="48"/>
        <v>0</v>
      </c>
      <c r="K290" s="11">
        <f t="shared" si="52"/>
        <v>0</v>
      </c>
      <c r="L290" s="19">
        <f t="shared" si="49"/>
        <v>0</v>
      </c>
      <c r="M290" s="19">
        <f t="shared" si="50"/>
        <v>0</v>
      </c>
      <c r="N290" s="19">
        <f t="shared" si="53"/>
        <v>0</v>
      </c>
      <c r="O290" s="19">
        <f t="shared" si="54"/>
        <v>0</v>
      </c>
      <c r="Q290" s="23">
        <f>SUM($H$8:H290)</f>
        <v>1213903.0358609888</v>
      </c>
      <c r="R290" s="23">
        <f>SUM($J$8:J290)</f>
        <v>849999.99999998137</v>
      </c>
      <c r="S290" s="23">
        <f>SUM($I$8:I290)</f>
        <v>363903.03586100729</v>
      </c>
      <c r="T290" s="23">
        <f>SUM($L$8:L290)</f>
        <v>1172295.2061111098</v>
      </c>
      <c r="U290" s="23">
        <f>SUM($N$8:N290)</f>
        <v>850000.00000000303</v>
      </c>
      <c r="V290" s="23">
        <f>SUM($M$8:M290)</f>
        <v>323726.04166666517</v>
      </c>
    </row>
    <row r="291" spans="2:22">
      <c r="B291" s="29"/>
      <c r="C291" s="28"/>
      <c r="E291" s="9">
        <f t="shared" si="51"/>
        <v>52657</v>
      </c>
      <c r="F291" s="31">
        <f t="shared" si="44"/>
        <v>5.0500000000000007</v>
      </c>
      <c r="G291" s="32">
        <f t="shared" si="45"/>
        <v>4.2083333333333339E-3</v>
      </c>
      <c r="H291" s="11">
        <f t="shared" si="46"/>
        <v>0</v>
      </c>
      <c r="I291" s="11">
        <f t="shared" si="47"/>
        <v>0</v>
      </c>
      <c r="J291" s="11">
        <f t="shared" si="48"/>
        <v>0</v>
      </c>
      <c r="K291" s="11">
        <f t="shared" si="52"/>
        <v>0</v>
      </c>
      <c r="L291" s="19">
        <f t="shared" si="49"/>
        <v>0</v>
      </c>
      <c r="M291" s="19">
        <f t="shared" si="50"/>
        <v>0</v>
      </c>
      <c r="N291" s="19">
        <f t="shared" si="53"/>
        <v>0</v>
      </c>
      <c r="O291" s="19">
        <f t="shared" si="54"/>
        <v>0</v>
      </c>
      <c r="Q291" s="23">
        <f>SUM($H$8:H291)</f>
        <v>1213903.0358609888</v>
      </c>
      <c r="R291" s="23">
        <f>SUM($J$8:J291)</f>
        <v>849999.99999998137</v>
      </c>
      <c r="S291" s="23">
        <f>SUM($I$8:I291)</f>
        <v>363903.03586100729</v>
      </c>
      <c r="T291" s="23">
        <f>SUM($L$8:L291)</f>
        <v>1172295.2061111098</v>
      </c>
      <c r="U291" s="23">
        <f>SUM($N$8:N291)</f>
        <v>850000.00000000303</v>
      </c>
      <c r="V291" s="23">
        <f>SUM($M$8:M291)</f>
        <v>323726.04166666517</v>
      </c>
    </row>
    <row r="292" spans="2:22">
      <c r="B292" s="29"/>
      <c r="C292" s="28"/>
      <c r="E292" s="9">
        <f t="shared" si="51"/>
        <v>52688</v>
      </c>
      <c r="F292" s="31">
        <f t="shared" si="44"/>
        <v>5.0500000000000007</v>
      </c>
      <c r="G292" s="32">
        <f t="shared" si="45"/>
        <v>4.2083333333333339E-3</v>
      </c>
      <c r="H292" s="11">
        <f t="shared" si="46"/>
        <v>0</v>
      </c>
      <c r="I292" s="11">
        <f t="shared" si="47"/>
        <v>0</v>
      </c>
      <c r="J292" s="11">
        <f t="shared" si="48"/>
        <v>0</v>
      </c>
      <c r="K292" s="11">
        <f t="shared" si="52"/>
        <v>0</v>
      </c>
      <c r="L292" s="19">
        <f t="shared" si="49"/>
        <v>0</v>
      </c>
      <c r="M292" s="19">
        <f t="shared" si="50"/>
        <v>0</v>
      </c>
      <c r="N292" s="19">
        <f t="shared" si="53"/>
        <v>0</v>
      </c>
      <c r="O292" s="19">
        <f t="shared" si="54"/>
        <v>0</v>
      </c>
      <c r="Q292" s="23">
        <f>SUM($H$8:H292)</f>
        <v>1213903.0358609888</v>
      </c>
      <c r="R292" s="23">
        <f>SUM($J$8:J292)</f>
        <v>849999.99999998137</v>
      </c>
      <c r="S292" s="23">
        <f>SUM($I$8:I292)</f>
        <v>363903.03586100729</v>
      </c>
      <c r="T292" s="23">
        <f>SUM($L$8:L292)</f>
        <v>1172295.2061111098</v>
      </c>
      <c r="U292" s="23">
        <f>SUM($N$8:N292)</f>
        <v>850000.00000000303</v>
      </c>
      <c r="V292" s="23">
        <f>SUM($M$8:M292)</f>
        <v>323726.04166666517</v>
      </c>
    </row>
    <row r="293" spans="2:22">
      <c r="B293" s="29"/>
      <c r="C293" s="28"/>
      <c r="E293" s="9">
        <f t="shared" si="51"/>
        <v>52718</v>
      </c>
      <c r="F293" s="31">
        <f t="shared" si="44"/>
        <v>5.0500000000000007</v>
      </c>
      <c r="G293" s="32">
        <f t="shared" si="45"/>
        <v>4.2083333333333339E-3</v>
      </c>
      <c r="H293" s="11">
        <f t="shared" si="46"/>
        <v>0</v>
      </c>
      <c r="I293" s="11">
        <f t="shared" si="47"/>
        <v>0</v>
      </c>
      <c r="J293" s="11">
        <f t="shared" si="48"/>
        <v>0</v>
      </c>
      <c r="K293" s="11">
        <f t="shared" si="52"/>
        <v>0</v>
      </c>
      <c r="L293" s="19">
        <f t="shared" si="49"/>
        <v>0</v>
      </c>
      <c r="M293" s="19">
        <f t="shared" si="50"/>
        <v>0</v>
      </c>
      <c r="N293" s="19">
        <f t="shared" si="53"/>
        <v>0</v>
      </c>
      <c r="O293" s="19">
        <f t="shared" si="54"/>
        <v>0</v>
      </c>
      <c r="Q293" s="23">
        <f>SUM($H$8:H293)</f>
        <v>1213903.0358609888</v>
      </c>
      <c r="R293" s="23">
        <f>SUM($J$8:J293)</f>
        <v>849999.99999998137</v>
      </c>
      <c r="S293" s="23">
        <f>SUM($I$8:I293)</f>
        <v>363903.03586100729</v>
      </c>
      <c r="T293" s="23">
        <f>SUM($L$8:L293)</f>
        <v>1172295.2061111098</v>
      </c>
      <c r="U293" s="23">
        <f>SUM($N$8:N293)</f>
        <v>850000.00000000303</v>
      </c>
      <c r="V293" s="23">
        <f>SUM($M$8:M293)</f>
        <v>323726.04166666517</v>
      </c>
    </row>
    <row r="294" spans="2:22">
      <c r="B294" s="29"/>
      <c r="C294" s="28"/>
      <c r="E294" s="9">
        <f t="shared" si="51"/>
        <v>52749</v>
      </c>
      <c r="F294" s="31">
        <f t="shared" si="44"/>
        <v>5.0500000000000007</v>
      </c>
      <c r="G294" s="32">
        <f t="shared" si="45"/>
        <v>4.2083333333333339E-3</v>
      </c>
      <c r="H294" s="11">
        <f t="shared" si="46"/>
        <v>0</v>
      </c>
      <c r="I294" s="11">
        <f t="shared" si="47"/>
        <v>0</v>
      </c>
      <c r="J294" s="11">
        <f t="shared" si="48"/>
        <v>0</v>
      </c>
      <c r="K294" s="11">
        <f t="shared" si="52"/>
        <v>0</v>
      </c>
      <c r="L294" s="19">
        <f t="shared" si="49"/>
        <v>0</v>
      </c>
      <c r="M294" s="19">
        <f t="shared" si="50"/>
        <v>0</v>
      </c>
      <c r="N294" s="19">
        <f t="shared" si="53"/>
        <v>0</v>
      </c>
      <c r="O294" s="19">
        <f t="shared" si="54"/>
        <v>0</v>
      </c>
      <c r="Q294" s="23">
        <f>SUM($H$8:H294)</f>
        <v>1213903.0358609888</v>
      </c>
      <c r="R294" s="23">
        <f>SUM($J$8:J294)</f>
        <v>849999.99999998137</v>
      </c>
      <c r="S294" s="23">
        <f>SUM($I$8:I294)</f>
        <v>363903.03586100729</v>
      </c>
      <c r="T294" s="23">
        <f>SUM($L$8:L294)</f>
        <v>1172295.2061111098</v>
      </c>
      <c r="U294" s="23">
        <f>SUM($N$8:N294)</f>
        <v>850000.00000000303</v>
      </c>
      <c r="V294" s="23">
        <f>SUM($M$8:M294)</f>
        <v>323726.04166666517</v>
      </c>
    </row>
    <row r="295" spans="2:22">
      <c r="B295" s="29"/>
      <c r="C295" s="28"/>
      <c r="E295" s="9">
        <f t="shared" si="51"/>
        <v>52779</v>
      </c>
      <c r="F295" s="31">
        <f t="shared" si="44"/>
        <v>5.0500000000000007</v>
      </c>
      <c r="G295" s="32">
        <f t="shared" si="45"/>
        <v>4.2083333333333339E-3</v>
      </c>
      <c r="H295" s="11">
        <f t="shared" si="46"/>
        <v>0</v>
      </c>
      <c r="I295" s="11">
        <f t="shared" si="47"/>
        <v>0</v>
      </c>
      <c r="J295" s="11">
        <f t="shared" si="48"/>
        <v>0</v>
      </c>
      <c r="K295" s="11">
        <f t="shared" si="52"/>
        <v>0</v>
      </c>
      <c r="L295" s="19">
        <f t="shared" si="49"/>
        <v>0</v>
      </c>
      <c r="M295" s="19">
        <f t="shared" si="50"/>
        <v>0</v>
      </c>
      <c r="N295" s="19">
        <f t="shared" si="53"/>
        <v>0</v>
      </c>
      <c r="O295" s="19">
        <f t="shared" si="54"/>
        <v>0</v>
      </c>
      <c r="Q295" s="23">
        <f>SUM($H$8:H295)</f>
        <v>1213903.0358609888</v>
      </c>
      <c r="R295" s="23">
        <f>SUM($J$8:J295)</f>
        <v>849999.99999998137</v>
      </c>
      <c r="S295" s="23">
        <f>SUM($I$8:I295)</f>
        <v>363903.03586100729</v>
      </c>
      <c r="T295" s="23">
        <f>SUM($L$8:L295)</f>
        <v>1172295.2061111098</v>
      </c>
      <c r="U295" s="23">
        <f>SUM($N$8:N295)</f>
        <v>850000.00000000303</v>
      </c>
      <c r="V295" s="23">
        <f>SUM($M$8:M295)</f>
        <v>323726.04166666517</v>
      </c>
    </row>
    <row r="296" spans="2:22">
      <c r="B296" s="29"/>
      <c r="C296" s="28"/>
      <c r="E296" s="9">
        <f t="shared" si="51"/>
        <v>52810</v>
      </c>
      <c r="F296" s="31">
        <f t="shared" si="44"/>
        <v>5.0500000000000007</v>
      </c>
      <c r="G296" s="32">
        <f t="shared" si="45"/>
        <v>4.2083333333333339E-3</v>
      </c>
      <c r="H296" s="11">
        <f t="shared" si="46"/>
        <v>0</v>
      </c>
      <c r="I296" s="11">
        <f t="shared" si="47"/>
        <v>0</v>
      </c>
      <c r="J296" s="11">
        <f t="shared" si="48"/>
        <v>0</v>
      </c>
      <c r="K296" s="11">
        <f t="shared" si="52"/>
        <v>0</v>
      </c>
      <c r="L296" s="19">
        <f t="shared" si="49"/>
        <v>0</v>
      </c>
      <c r="M296" s="19">
        <f t="shared" si="50"/>
        <v>0</v>
      </c>
      <c r="N296" s="19">
        <f t="shared" si="53"/>
        <v>0</v>
      </c>
      <c r="O296" s="19">
        <f t="shared" si="54"/>
        <v>0</v>
      </c>
      <c r="Q296" s="23">
        <f>SUM($H$8:H296)</f>
        <v>1213903.0358609888</v>
      </c>
      <c r="R296" s="23">
        <f>SUM($J$8:J296)</f>
        <v>849999.99999998137</v>
      </c>
      <c r="S296" s="23">
        <f>SUM($I$8:I296)</f>
        <v>363903.03586100729</v>
      </c>
      <c r="T296" s="23">
        <f>SUM($L$8:L296)</f>
        <v>1172295.2061111098</v>
      </c>
      <c r="U296" s="23">
        <f>SUM($N$8:N296)</f>
        <v>850000.00000000303</v>
      </c>
      <c r="V296" s="23">
        <f>SUM($M$8:M296)</f>
        <v>323726.04166666517</v>
      </c>
    </row>
    <row r="297" spans="2:22">
      <c r="B297" s="29"/>
      <c r="C297" s="28"/>
      <c r="E297" s="9">
        <f t="shared" si="51"/>
        <v>52841</v>
      </c>
      <c r="F297" s="31">
        <f t="shared" si="44"/>
        <v>5.0500000000000007</v>
      </c>
      <c r="G297" s="32">
        <f t="shared" si="45"/>
        <v>4.2083333333333339E-3</v>
      </c>
      <c r="H297" s="11">
        <f t="shared" si="46"/>
        <v>0</v>
      </c>
      <c r="I297" s="11">
        <f t="shared" si="47"/>
        <v>0</v>
      </c>
      <c r="J297" s="11">
        <f t="shared" si="48"/>
        <v>0</v>
      </c>
      <c r="K297" s="11">
        <f t="shared" si="52"/>
        <v>0</v>
      </c>
      <c r="L297" s="19">
        <f t="shared" si="49"/>
        <v>0</v>
      </c>
      <c r="M297" s="19">
        <f t="shared" si="50"/>
        <v>0</v>
      </c>
      <c r="N297" s="19">
        <f t="shared" si="53"/>
        <v>0</v>
      </c>
      <c r="O297" s="19">
        <f t="shared" si="54"/>
        <v>0</v>
      </c>
      <c r="Q297" s="23">
        <f>SUM($H$8:H297)</f>
        <v>1213903.0358609888</v>
      </c>
      <c r="R297" s="23">
        <f>SUM($J$8:J297)</f>
        <v>849999.99999998137</v>
      </c>
      <c r="S297" s="23">
        <f>SUM($I$8:I297)</f>
        <v>363903.03586100729</v>
      </c>
      <c r="T297" s="23">
        <f>SUM($L$8:L297)</f>
        <v>1172295.2061111098</v>
      </c>
      <c r="U297" s="23">
        <f>SUM($N$8:N297)</f>
        <v>850000.00000000303</v>
      </c>
      <c r="V297" s="23">
        <f>SUM($M$8:M297)</f>
        <v>323726.04166666517</v>
      </c>
    </row>
    <row r="298" spans="2:22">
      <c r="B298" s="29"/>
      <c r="C298" s="28"/>
      <c r="E298" s="9">
        <f t="shared" si="51"/>
        <v>52871</v>
      </c>
      <c r="F298" s="31">
        <f t="shared" si="44"/>
        <v>5.0500000000000007</v>
      </c>
      <c r="G298" s="32">
        <f t="shared" si="45"/>
        <v>4.2083333333333339E-3</v>
      </c>
      <c r="H298" s="11">
        <f t="shared" si="46"/>
        <v>0</v>
      </c>
      <c r="I298" s="11">
        <f t="shared" si="47"/>
        <v>0</v>
      </c>
      <c r="J298" s="11">
        <f t="shared" si="48"/>
        <v>0</v>
      </c>
      <c r="K298" s="11">
        <f t="shared" si="52"/>
        <v>0</v>
      </c>
      <c r="L298" s="19">
        <f t="shared" si="49"/>
        <v>0</v>
      </c>
      <c r="M298" s="19">
        <f t="shared" si="50"/>
        <v>0</v>
      </c>
      <c r="N298" s="19">
        <f t="shared" si="53"/>
        <v>0</v>
      </c>
      <c r="O298" s="19">
        <f t="shared" si="54"/>
        <v>0</v>
      </c>
      <c r="Q298" s="23">
        <f>SUM($H$8:H298)</f>
        <v>1213903.0358609888</v>
      </c>
      <c r="R298" s="23">
        <f>SUM($J$8:J298)</f>
        <v>849999.99999998137</v>
      </c>
      <c r="S298" s="23">
        <f>SUM($I$8:I298)</f>
        <v>363903.03586100729</v>
      </c>
      <c r="T298" s="23">
        <f>SUM($L$8:L298)</f>
        <v>1172295.2061111098</v>
      </c>
      <c r="U298" s="23">
        <f>SUM($N$8:N298)</f>
        <v>850000.00000000303</v>
      </c>
      <c r="V298" s="23">
        <f>SUM($M$8:M298)</f>
        <v>323726.04166666517</v>
      </c>
    </row>
    <row r="299" spans="2:22">
      <c r="B299" s="29"/>
      <c r="C299" s="28"/>
      <c r="E299" s="9">
        <f t="shared" si="51"/>
        <v>52902</v>
      </c>
      <c r="F299" s="31">
        <f t="shared" si="44"/>
        <v>5.0500000000000007</v>
      </c>
      <c r="G299" s="32">
        <f t="shared" si="45"/>
        <v>4.2083333333333339E-3</v>
      </c>
      <c r="H299" s="11">
        <f t="shared" si="46"/>
        <v>0</v>
      </c>
      <c r="I299" s="11">
        <f t="shared" si="47"/>
        <v>0</v>
      </c>
      <c r="J299" s="11">
        <f t="shared" si="48"/>
        <v>0</v>
      </c>
      <c r="K299" s="11">
        <f t="shared" si="52"/>
        <v>0</v>
      </c>
      <c r="L299" s="19">
        <f t="shared" si="49"/>
        <v>0</v>
      </c>
      <c r="M299" s="19">
        <f t="shared" si="50"/>
        <v>0</v>
      </c>
      <c r="N299" s="19">
        <f t="shared" si="53"/>
        <v>0</v>
      </c>
      <c r="O299" s="19">
        <f t="shared" si="54"/>
        <v>0</v>
      </c>
      <c r="Q299" s="23">
        <f>SUM($H$8:H299)</f>
        <v>1213903.0358609888</v>
      </c>
      <c r="R299" s="23">
        <f>SUM($J$8:J299)</f>
        <v>849999.99999998137</v>
      </c>
      <c r="S299" s="23">
        <f>SUM($I$8:I299)</f>
        <v>363903.03586100729</v>
      </c>
      <c r="T299" s="23">
        <f>SUM($L$8:L299)</f>
        <v>1172295.2061111098</v>
      </c>
      <c r="U299" s="23">
        <f>SUM($N$8:N299)</f>
        <v>850000.00000000303</v>
      </c>
      <c r="V299" s="23">
        <f>SUM($M$8:M299)</f>
        <v>323726.04166666517</v>
      </c>
    </row>
    <row r="300" spans="2:22">
      <c r="B300" s="29"/>
      <c r="C300" s="28"/>
      <c r="E300" s="9">
        <f t="shared" si="51"/>
        <v>52932</v>
      </c>
      <c r="F300" s="31">
        <f t="shared" si="44"/>
        <v>5.0500000000000007</v>
      </c>
      <c r="G300" s="32">
        <f t="shared" si="45"/>
        <v>4.2083333333333339E-3</v>
      </c>
      <c r="H300" s="11">
        <f t="shared" si="46"/>
        <v>0</v>
      </c>
      <c r="I300" s="11">
        <f t="shared" si="47"/>
        <v>0</v>
      </c>
      <c r="J300" s="11">
        <f t="shared" si="48"/>
        <v>0</v>
      </c>
      <c r="K300" s="11">
        <f t="shared" si="52"/>
        <v>0</v>
      </c>
      <c r="L300" s="19">
        <f t="shared" si="49"/>
        <v>0</v>
      </c>
      <c r="M300" s="19">
        <f t="shared" si="50"/>
        <v>0</v>
      </c>
      <c r="N300" s="19">
        <f t="shared" si="53"/>
        <v>0</v>
      </c>
      <c r="O300" s="19">
        <f t="shared" si="54"/>
        <v>0</v>
      </c>
      <c r="Q300" s="23">
        <f>SUM($H$8:H300)</f>
        <v>1213903.0358609888</v>
      </c>
      <c r="R300" s="23">
        <f>SUM($J$8:J300)</f>
        <v>849999.99999998137</v>
      </c>
      <c r="S300" s="23">
        <f>SUM($I$8:I300)</f>
        <v>363903.03586100729</v>
      </c>
      <c r="T300" s="23">
        <f>SUM($L$8:L300)</f>
        <v>1172295.2061111098</v>
      </c>
      <c r="U300" s="23">
        <f>SUM($N$8:N300)</f>
        <v>850000.00000000303</v>
      </c>
      <c r="V300" s="23">
        <f>SUM($M$8:M300)</f>
        <v>323726.04166666517</v>
      </c>
    </row>
    <row r="301" spans="2:22">
      <c r="B301" s="29"/>
      <c r="C301" s="28"/>
      <c r="E301" s="9">
        <f t="shared" si="51"/>
        <v>52963</v>
      </c>
      <c r="F301" s="31">
        <f t="shared" si="44"/>
        <v>5.0500000000000007</v>
      </c>
      <c r="G301" s="32">
        <f t="shared" si="45"/>
        <v>4.2083333333333339E-3</v>
      </c>
      <c r="H301" s="11">
        <f t="shared" si="46"/>
        <v>0</v>
      </c>
      <c r="I301" s="11">
        <f t="shared" si="47"/>
        <v>0</v>
      </c>
      <c r="J301" s="11">
        <f t="shared" si="48"/>
        <v>0</v>
      </c>
      <c r="K301" s="11">
        <f t="shared" si="52"/>
        <v>0</v>
      </c>
      <c r="L301" s="19">
        <f t="shared" si="49"/>
        <v>0</v>
      </c>
      <c r="M301" s="19">
        <f t="shared" si="50"/>
        <v>0</v>
      </c>
      <c r="N301" s="19">
        <f t="shared" si="53"/>
        <v>0</v>
      </c>
      <c r="O301" s="19">
        <f t="shared" si="54"/>
        <v>0</v>
      </c>
      <c r="Q301" s="23">
        <f>SUM($H$8:H301)</f>
        <v>1213903.0358609888</v>
      </c>
      <c r="R301" s="23">
        <f>SUM($J$8:J301)</f>
        <v>849999.99999998137</v>
      </c>
      <c r="S301" s="23">
        <f>SUM($I$8:I301)</f>
        <v>363903.03586100729</v>
      </c>
      <c r="T301" s="23">
        <f>SUM($L$8:L301)</f>
        <v>1172295.2061111098</v>
      </c>
      <c r="U301" s="23">
        <f>SUM($N$8:N301)</f>
        <v>850000.00000000303</v>
      </c>
      <c r="V301" s="23">
        <f>SUM($M$8:M301)</f>
        <v>323726.04166666517</v>
      </c>
    </row>
    <row r="302" spans="2:22">
      <c r="B302" s="29"/>
      <c r="C302" s="28"/>
      <c r="E302" s="9">
        <f t="shared" si="51"/>
        <v>52994</v>
      </c>
      <c r="F302" s="31">
        <f t="shared" si="44"/>
        <v>5.0500000000000007</v>
      </c>
      <c r="G302" s="32">
        <f t="shared" si="45"/>
        <v>4.2083333333333339E-3</v>
      </c>
      <c r="H302" s="11">
        <f t="shared" si="46"/>
        <v>0</v>
      </c>
      <c r="I302" s="11">
        <f t="shared" si="47"/>
        <v>0</v>
      </c>
      <c r="J302" s="11">
        <f t="shared" si="48"/>
        <v>0</v>
      </c>
      <c r="K302" s="11">
        <f t="shared" si="52"/>
        <v>0</v>
      </c>
      <c r="L302" s="19">
        <f t="shared" si="49"/>
        <v>0</v>
      </c>
      <c r="M302" s="19">
        <f t="shared" si="50"/>
        <v>0</v>
      </c>
      <c r="N302" s="19">
        <f t="shared" si="53"/>
        <v>0</v>
      </c>
      <c r="O302" s="19">
        <f t="shared" si="54"/>
        <v>0</v>
      </c>
      <c r="Q302" s="23">
        <f>SUM($H$8:H302)</f>
        <v>1213903.0358609888</v>
      </c>
      <c r="R302" s="23">
        <f>SUM($J$8:J302)</f>
        <v>849999.99999998137</v>
      </c>
      <c r="S302" s="23">
        <f>SUM($I$8:I302)</f>
        <v>363903.03586100729</v>
      </c>
      <c r="T302" s="23">
        <f>SUM($L$8:L302)</f>
        <v>1172295.2061111098</v>
      </c>
      <c r="U302" s="23">
        <f>SUM($N$8:N302)</f>
        <v>850000.00000000303</v>
      </c>
      <c r="V302" s="23">
        <f>SUM($M$8:M302)</f>
        <v>323726.04166666517</v>
      </c>
    </row>
    <row r="303" spans="2:22">
      <c r="B303" s="29"/>
      <c r="C303" s="28"/>
      <c r="E303" s="9">
        <f t="shared" si="51"/>
        <v>53022</v>
      </c>
      <c r="F303" s="31">
        <f t="shared" si="44"/>
        <v>5.0500000000000007</v>
      </c>
      <c r="G303" s="32">
        <f t="shared" si="45"/>
        <v>4.2083333333333339E-3</v>
      </c>
      <c r="H303" s="11">
        <f t="shared" si="46"/>
        <v>0</v>
      </c>
      <c r="I303" s="11">
        <f t="shared" si="47"/>
        <v>0</v>
      </c>
      <c r="J303" s="11">
        <f t="shared" si="48"/>
        <v>0</v>
      </c>
      <c r="K303" s="11">
        <f t="shared" si="52"/>
        <v>0</v>
      </c>
      <c r="L303" s="19">
        <f t="shared" si="49"/>
        <v>0</v>
      </c>
      <c r="M303" s="19">
        <f t="shared" si="50"/>
        <v>0</v>
      </c>
      <c r="N303" s="19">
        <f t="shared" si="53"/>
        <v>0</v>
      </c>
      <c r="O303" s="19">
        <f t="shared" si="54"/>
        <v>0</v>
      </c>
      <c r="Q303" s="23">
        <f>SUM($H$8:H303)</f>
        <v>1213903.0358609888</v>
      </c>
      <c r="R303" s="23">
        <f>SUM($J$8:J303)</f>
        <v>849999.99999998137</v>
      </c>
      <c r="S303" s="23">
        <f>SUM($I$8:I303)</f>
        <v>363903.03586100729</v>
      </c>
      <c r="T303" s="23">
        <f>SUM($L$8:L303)</f>
        <v>1172295.2061111098</v>
      </c>
      <c r="U303" s="23">
        <f>SUM($N$8:N303)</f>
        <v>850000.00000000303</v>
      </c>
      <c r="V303" s="23">
        <f>SUM($M$8:M303)</f>
        <v>323726.04166666517</v>
      </c>
    </row>
    <row r="304" spans="2:22">
      <c r="B304" s="29"/>
      <c r="C304" s="28"/>
      <c r="E304" s="9">
        <f t="shared" si="51"/>
        <v>53053</v>
      </c>
      <c r="F304" s="31">
        <f t="shared" si="44"/>
        <v>5.0500000000000007</v>
      </c>
      <c r="G304" s="32">
        <f t="shared" si="45"/>
        <v>4.2083333333333339E-3</v>
      </c>
      <c r="H304" s="11">
        <f t="shared" si="46"/>
        <v>0</v>
      </c>
      <c r="I304" s="11">
        <f t="shared" si="47"/>
        <v>0</v>
      </c>
      <c r="J304" s="11">
        <f t="shared" si="48"/>
        <v>0</v>
      </c>
      <c r="K304" s="11">
        <f t="shared" si="52"/>
        <v>0</v>
      </c>
      <c r="L304" s="19">
        <f t="shared" si="49"/>
        <v>0</v>
      </c>
      <c r="M304" s="19">
        <f t="shared" si="50"/>
        <v>0</v>
      </c>
      <c r="N304" s="19">
        <f t="shared" si="53"/>
        <v>0</v>
      </c>
      <c r="O304" s="19">
        <f t="shared" si="54"/>
        <v>0</v>
      </c>
      <c r="Q304" s="23">
        <f>SUM($H$8:H304)</f>
        <v>1213903.0358609888</v>
      </c>
      <c r="R304" s="23">
        <f>SUM($J$8:J304)</f>
        <v>849999.99999998137</v>
      </c>
      <c r="S304" s="23">
        <f>SUM($I$8:I304)</f>
        <v>363903.03586100729</v>
      </c>
      <c r="T304" s="23">
        <f>SUM($L$8:L304)</f>
        <v>1172295.2061111098</v>
      </c>
      <c r="U304" s="23">
        <f>SUM($N$8:N304)</f>
        <v>850000.00000000303</v>
      </c>
      <c r="V304" s="23">
        <f>SUM($M$8:M304)</f>
        <v>323726.04166666517</v>
      </c>
    </row>
    <row r="305" spans="2:22">
      <c r="B305" s="29"/>
      <c r="C305" s="28"/>
      <c r="E305" s="9">
        <f t="shared" si="51"/>
        <v>53083</v>
      </c>
      <c r="F305" s="31">
        <f t="shared" si="44"/>
        <v>5.0500000000000007</v>
      </c>
      <c r="G305" s="32">
        <f t="shared" si="45"/>
        <v>4.2083333333333339E-3</v>
      </c>
      <c r="H305" s="11">
        <f t="shared" si="46"/>
        <v>0</v>
      </c>
      <c r="I305" s="11">
        <f t="shared" si="47"/>
        <v>0</v>
      </c>
      <c r="J305" s="11">
        <f t="shared" si="48"/>
        <v>0</v>
      </c>
      <c r="K305" s="11">
        <f t="shared" si="52"/>
        <v>0</v>
      </c>
      <c r="L305" s="19">
        <f t="shared" si="49"/>
        <v>0</v>
      </c>
      <c r="M305" s="19">
        <f t="shared" si="50"/>
        <v>0</v>
      </c>
      <c r="N305" s="19">
        <f t="shared" si="53"/>
        <v>0</v>
      </c>
      <c r="O305" s="19">
        <f t="shared" si="54"/>
        <v>0</v>
      </c>
      <c r="Q305" s="23">
        <f>SUM($H$8:H305)</f>
        <v>1213903.0358609888</v>
      </c>
      <c r="R305" s="23">
        <f>SUM($J$8:J305)</f>
        <v>849999.99999998137</v>
      </c>
      <c r="S305" s="23">
        <f>SUM($I$8:I305)</f>
        <v>363903.03586100729</v>
      </c>
      <c r="T305" s="23">
        <f>SUM($L$8:L305)</f>
        <v>1172295.2061111098</v>
      </c>
      <c r="U305" s="23">
        <f>SUM($N$8:N305)</f>
        <v>850000.00000000303</v>
      </c>
      <c r="V305" s="23">
        <f>SUM($M$8:M305)</f>
        <v>323726.04166666517</v>
      </c>
    </row>
    <row r="306" spans="2:22">
      <c r="B306" s="29"/>
      <c r="C306" s="28"/>
      <c r="E306" s="9">
        <f t="shared" si="51"/>
        <v>53114</v>
      </c>
      <c r="F306" s="31">
        <f t="shared" si="44"/>
        <v>5.0500000000000007</v>
      </c>
      <c r="G306" s="32">
        <f t="shared" si="45"/>
        <v>4.2083333333333339E-3</v>
      </c>
      <c r="H306" s="11">
        <f t="shared" si="46"/>
        <v>0</v>
      </c>
      <c r="I306" s="11">
        <f t="shared" si="47"/>
        <v>0</v>
      </c>
      <c r="J306" s="11">
        <f t="shared" si="48"/>
        <v>0</v>
      </c>
      <c r="K306" s="11">
        <f t="shared" si="52"/>
        <v>0</v>
      </c>
      <c r="L306" s="19">
        <f t="shared" si="49"/>
        <v>0</v>
      </c>
      <c r="M306" s="19">
        <f t="shared" si="50"/>
        <v>0</v>
      </c>
      <c r="N306" s="19">
        <f t="shared" si="53"/>
        <v>0</v>
      </c>
      <c r="O306" s="19">
        <f t="shared" si="54"/>
        <v>0</v>
      </c>
      <c r="Q306" s="23">
        <f>SUM($H$8:H306)</f>
        <v>1213903.0358609888</v>
      </c>
      <c r="R306" s="23">
        <f>SUM($J$8:J306)</f>
        <v>849999.99999998137</v>
      </c>
      <c r="S306" s="23">
        <f>SUM($I$8:I306)</f>
        <v>363903.03586100729</v>
      </c>
      <c r="T306" s="23">
        <f>SUM($L$8:L306)</f>
        <v>1172295.2061111098</v>
      </c>
      <c r="U306" s="23">
        <f>SUM($N$8:N306)</f>
        <v>850000.00000000303</v>
      </c>
      <c r="V306" s="23">
        <f>SUM($M$8:M306)</f>
        <v>323726.04166666517</v>
      </c>
    </row>
    <row r="307" spans="2:22">
      <c r="B307" s="29"/>
      <c r="C307" s="28"/>
      <c r="E307" s="9">
        <f t="shared" si="51"/>
        <v>53144</v>
      </c>
      <c r="F307" s="31">
        <f t="shared" si="44"/>
        <v>5.0500000000000007</v>
      </c>
      <c r="G307" s="32">
        <f t="shared" si="45"/>
        <v>4.2083333333333339E-3</v>
      </c>
      <c r="H307" s="11">
        <f t="shared" si="46"/>
        <v>0</v>
      </c>
      <c r="I307" s="11">
        <f t="shared" si="47"/>
        <v>0</v>
      </c>
      <c r="J307" s="11">
        <f t="shared" si="48"/>
        <v>0</v>
      </c>
      <c r="K307" s="11">
        <f t="shared" si="52"/>
        <v>0</v>
      </c>
      <c r="L307" s="19">
        <f t="shared" si="49"/>
        <v>0</v>
      </c>
      <c r="M307" s="19">
        <f t="shared" si="50"/>
        <v>0</v>
      </c>
      <c r="N307" s="19">
        <f t="shared" si="53"/>
        <v>0</v>
      </c>
      <c r="O307" s="19">
        <f t="shared" si="54"/>
        <v>0</v>
      </c>
      <c r="Q307" s="23">
        <f>SUM($H$8:H307)</f>
        <v>1213903.0358609888</v>
      </c>
      <c r="R307" s="23">
        <f>SUM($J$8:J307)</f>
        <v>849999.99999998137</v>
      </c>
      <c r="S307" s="23">
        <f>SUM($I$8:I307)</f>
        <v>363903.03586100729</v>
      </c>
      <c r="T307" s="23">
        <f>SUM($L$8:L307)</f>
        <v>1172295.2061111098</v>
      </c>
      <c r="U307" s="23">
        <f>SUM($N$8:N307)</f>
        <v>850000.00000000303</v>
      </c>
      <c r="V307" s="23">
        <f>SUM($M$8:M307)</f>
        <v>323726.04166666517</v>
      </c>
    </row>
    <row r="308" spans="2:22">
      <c r="B308" s="29"/>
      <c r="C308" s="28"/>
      <c r="E308" s="9">
        <f t="shared" si="51"/>
        <v>53175</v>
      </c>
      <c r="F308" s="31">
        <f t="shared" si="44"/>
        <v>5.0500000000000007</v>
      </c>
      <c r="G308" s="32">
        <f t="shared" si="45"/>
        <v>4.2083333333333339E-3</v>
      </c>
      <c r="H308" s="11">
        <f t="shared" si="46"/>
        <v>0</v>
      </c>
      <c r="I308" s="11">
        <f t="shared" si="47"/>
        <v>0</v>
      </c>
      <c r="J308" s="11">
        <f t="shared" si="48"/>
        <v>0</v>
      </c>
      <c r="K308" s="11">
        <f t="shared" si="52"/>
        <v>0</v>
      </c>
      <c r="L308" s="19">
        <f t="shared" si="49"/>
        <v>0</v>
      </c>
      <c r="M308" s="19">
        <f t="shared" si="50"/>
        <v>0</v>
      </c>
      <c r="N308" s="19">
        <f t="shared" si="53"/>
        <v>0</v>
      </c>
      <c r="O308" s="19">
        <f t="shared" si="54"/>
        <v>0</v>
      </c>
      <c r="Q308" s="23">
        <f>SUM($H$8:H308)</f>
        <v>1213903.0358609888</v>
      </c>
      <c r="R308" s="23">
        <f>SUM($J$8:J308)</f>
        <v>849999.99999998137</v>
      </c>
      <c r="S308" s="23">
        <f>SUM($I$8:I308)</f>
        <v>363903.03586100729</v>
      </c>
      <c r="T308" s="23">
        <f>SUM($L$8:L308)</f>
        <v>1172295.2061111098</v>
      </c>
      <c r="U308" s="23">
        <f>SUM($N$8:N308)</f>
        <v>850000.00000000303</v>
      </c>
      <c r="V308" s="23">
        <f>SUM($M$8:M308)</f>
        <v>323726.04166666517</v>
      </c>
    </row>
    <row r="309" spans="2:22">
      <c r="B309" s="29"/>
      <c r="C309" s="28"/>
      <c r="E309" s="9">
        <f t="shared" si="51"/>
        <v>53206</v>
      </c>
      <c r="F309" s="31">
        <f t="shared" si="44"/>
        <v>5.0500000000000007</v>
      </c>
      <c r="G309" s="32">
        <f t="shared" si="45"/>
        <v>4.2083333333333339E-3</v>
      </c>
      <c r="H309" s="11">
        <f t="shared" si="46"/>
        <v>0</v>
      </c>
      <c r="I309" s="11">
        <f t="shared" si="47"/>
        <v>0</v>
      </c>
      <c r="J309" s="11">
        <f t="shared" si="48"/>
        <v>0</v>
      </c>
      <c r="K309" s="11">
        <f t="shared" si="52"/>
        <v>0</v>
      </c>
      <c r="L309" s="19">
        <f t="shared" si="49"/>
        <v>0</v>
      </c>
      <c r="M309" s="19">
        <f t="shared" si="50"/>
        <v>0</v>
      </c>
      <c r="N309" s="19">
        <f t="shared" si="53"/>
        <v>0</v>
      </c>
      <c r="O309" s="19">
        <f t="shared" si="54"/>
        <v>0</v>
      </c>
      <c r="Q309" s="23">
        <f>SUM($H$8:H309)</f>
        <v>1213903.0358609888</v>
      </c>
      <c r="R309" s="23">
        <f>SUM($J$8:J309)</f>
        <v>849999.99999998137</v>
      </c>
      <c r="S309" s="23">
        <f>SUM($I$8:I309)</f>
        <v>363903.03586100729</v>
      </c>
      <c r="T309" s="23">
        <f>SUM($L$8:L309)</f>
        <v>1172295.2061111098</v>
      </c>
      <c r="U309" s="23">
        <f>SUM($N$8:N309)</f>
        <v>850000.00000000303</v>
      </c>
      <c r="V309" s="23">
        <f>SUM($M$8:M309)</f>
        <v>323726.04166666517</v>
      </c>
    </row>
    <row r="310" spans="2:22">
      <c r="B310" s="29"/>
      <c r="C310" s="28"/>
      <c r="E310" s="9">
        <f t="shared" si="51"/>
        <v>53236</v>
      </c>
      <c r="F310" s="31">
        <f t="shared" si="44"/>
        <v>5.0500000000000007</v>
      </c>
      <c r="G310" s="32">
        <f t="shared" si="45"/>
        <v>4.2083333333333339E-3</v>
      </c>
      <c r="H310" s="11">
        <f t="shared" si="46"/>
        <v>0</v>
      </c>
      <c r="I310" s="11">
        <f t="shared" si="47"/>
        <v>0</v>
      </c>
      <c r="J310" s="11">
        <f t="shared" si="48"/>
        <v>0</v>
      </c>
      <c r="K310" s="11">
        <f t="shared" si="52"/>
        <v>0</v>
      </c>
      <c r="L310" s="19">
        <f t="shared" si="49"/>
        <v>0</v>
      </c>
      <c r="M310" s="19">
        <f t="shared" si="50"/>
        <v>0</v>
      </c>
      <c r="N310" s="19">
        <f t="shared" si="53"/>
        <v>0</v>
      </c>
      <c r="O310" s="19">
        <f t="shared" si="54"/>
        <v>0</v>
      </c>
      <c r="Q310" s="23">
        <f>SUM($H$8:H310)</f>
        <v>1213903.0358609888</v>
      </c>
      <c r="R310" s="23">
        <f>SUM($J$8:J310)</f>
        <v>849999.99999998137</v>
      </c>
      <c r="S310" s="23">
        <f>SUM($I$8:I310)</f>
        <v>363903.03586100729</v>
      </c>
      <c r="T310" s="23">
        <f>SUM($L$8:L310)</f>
        <v>1172295.2061111098</v>
      </c>
      <c r="U310" s="23">
        <f>SUM($N$8:N310)</f>
        <v>850000.00000000303</v>
      </c>
      <c r="V310" s="23">
        <f>SUM($M$8:M310)</f>
        <v>323726.04166666517</v>
      </c>
    </row>
    <row r="311" spans="2:22">
      <c r="B311" s="29"/>
      <c r="C311" s="28"/>
      <c r="E311" s="9">
        <f t="shared" si="51"/>
        <v>53267</v>
      </c>
      <c r="F311" s="31">
        <f t="shared" si="44"/>
        <v>5.0500000000000007</v>
      </c>
      <c r="G311" s="32">
        <f t="shared" si="45"/>
        <v>4.2083333333333339E-3</v>
      </c>
      <c r="H311" s="11">
        <f t="shared" si="46"/>
        <v>0</v>
      </c>
      <c r="I311" s="11">
        <f t="shared" si="47"/>
        <v>0</v>
      </c>
      <c r="J311" s="11">
        <f t="shared" si="48"/>
        <v>0</v>
      </c>
      <c r="K311" s="11">
        <f t="shared" si="52"/>
        <v>0</v>
      </c>
      <c r="L311" s="19">
        <f t="shared" si="49"/>
        <v>0</v>
      </c>
      <c r="M311" s="19">
        <f t="shared" si="50"/>
        <v>0</v>
      </c>
      <c r="N311" s="19">
        <f t="shared" si="53"/>
        <v>0</v>
      </c>
      <c r="O311" s="19">
        <f t="shared" si="54"/>
        <v>0</v>
      </c>
      <c r="Q311" s="23">
        <f>SUM($H$8:H311)</f>
        <v>1213903.0358609888</v>
      </c>
      <c r="R311" s="23">
        <f>SUM($J$8:J311)</f>
        <v>849999.99999998137</v>
      </c>
      <c r="S311" s="23">
        <f>SUM($I$8:I311)</f>
        <v>363903.03586100729</v>
      </c>
      <c r="T311" s="23">
        <f>SUM($L$8:L311)</f>
        <v>1172295.2061111098</v>
      </c>
      <c r="U311" s="23">
        <f>SUM($N$8:N311)</f>
        <v>850000.00000000303</v>
      </c>
      <c r="V311" s="23">
        <f>SUM($M$8:M311)</f>
        <v>323726.04166666517</v>
      </c>
    </row>
    <row r="312" spans="2:22">
      <c r="B312" s="29"/>
      <c r="C312" s="28"/>
      <c r="E312" s="9">
        <f t="shared" si="51"/>
        <v>53297</v>
      </c>
      <c r="F312" s="31">
        <f t="shared" si="44"/>
        <v>5.0500000000000007</v>
      </c>
      <c r="G312" s="32">
        <f t="shared" si="45"/>
        <v>4.2083333333333339E-3</v>
      </c>
      <c r="H312" s="11">
        <f t="shared" si="46"/>
        <v>0</v>
      </c>
      <c r="I312" s="11">
        <f t="shared" si="47"/>
        <v>0</v>
      </c>
      <c r="J312" s="11">
        <f t="shared" si="48"/>
        <v>0</v>
      </c>
      <c r="K312" s="11">
        <f t="shared" si="52"/>
        <v>0</v>
      </c>
      <c r="L312" s="19">
        <f t="shared" si="49"/>
        <v>0</v>
      </c>
      <c r="M312" s="19">
        <f t="shared" si="50"/>
        <v>0</v>
      </c>
      <c r="N312" s="19">
        <f t="shared" si="53"/>
        <v>0</v>
      </c>
      <c r="O312" s="19">
        <f t="shared" si="54"/>
        <v>0</v>
      </c>
      <c r="Q312" s="23">
        <f>SUM($H$8:H312)</f>
        <v>1213903.0358609888</v>
      </c>
      <c r="R312" s="23">
        <f>SUM($J$8:J312)</f>
        <v>849999.99999998137</v>
      </c>
      <c r="S312" s="23">
        <f>SUM($I$8:I312)</f>
        <v>363903.03586100729</v>
      </c>
      <c r="T312" s="23">
        <f>SUM($L$8:L312)</f>
        <v>1172295.2061111098</v>
      </c>
      <c r="U312" s="23">
        <f>SUM($N$8:N312)</f>
        <v>850000.00000000303</v>
      </c>
      <c r="V312" s="23">
        <f>SUM($M$8:M312)</f>
        <v>323726.04166666517</v>
      </c>
    </row>
    <row r="313" spans="2:22">
      <c r="B313" s="29"/>
      <c r="C313" s="28"/>
      <c r="E313" s="9">
        <f t="shared" si="51"/>
        <v>53328</v>
      </c>
      <c r="F313" s="31">
        <f t="shared" si="44"/>
        <v>5.0500000000000007</v>
      </c>
      <c r="G313" s="32">
        <f t="shared" si="45"/>
        <v>4.2083333333333339E-3</v>
      </c>
      <c r="H313" s="11">
        <f t="shared" si="46"/>
        <v>0</v>
      </c>
      <c r="I313" s="11">
        <f t="shared" si="47"/>
        <v>0</v>
      </c>
      <c r="J313" s="11">
        <f t="shared" si="48"/>
        <v>0</v>
      </c>
      <c r="K313" s="11">
        <f t="shared" si="52"/>
        <v>0</v>
      </c>
      <c r="L313" s="19">
        <f t="shared" si="49"/>
        <v>0</v>
      </c>
      <c r="M313" s="19">
        <f t="shared" si="50"/>
        <v>0</v>
      </c>
      <c r="N313" s="19">
        <f t="shared" si="53"/>
        <v>0</v>
      </c>
      <c r="O313" s="19">
        <f t="shared" si="54"/>
        <v>0</v>
      </c>
      <c r="Q313" s="23">
        <f>SUM($H$8:H313)</f>
        <v>1213903.0358609888</v>
      </c>
      <c r="R313" s="23">
        <f>SUM($J$8:J313)</f>
        <v>849999.99999998137</v>
      </c>
      <c r="S313" s="23">
        <f>SUM($I$8:I313)</f>
        <v>363903.03586100729</v>
      </c>
      <c r="T313" s="23">
        <f>SUM($L$8:L313)</f>
        <v>1172295.2061111098</v>
      </c>
      <c r="U313" s="23">
        <f>SUM($N$8:N313)</f>
        <v>850000.00000000303</v>
      </c>
      <c r="V313" s="23">
        <f>SUM($M$8:M313)</f>
        <v>323726.04166666517</v>
      </c>
    </row>
    <row r="314" spans="2:22">
      <c r="B314" s="29"/>
      <c r="C314" s="28"/>
      <c r="E314" s="9">
        <f t="shared" si="51"/>
        <v>53359</v>
      </c>
      <c r="F314" s="31">
        <f t="shared" si="44"/>
        <v>5.0500000000000007</v>
      </c>
      <c r="G314" s="32">
        <f t="shared" si="45"/>
        <v>4.2083333333333339E-3</v>
      </c>
      <c r="H314" s="11">
        <f t="shared" si="46"/>
        <v>0</v>
      </c>
      <c r="I314" s="11">
        <f t="shared" si="47"/>
        <v>0</v>
      </c>
      <c r="J314" s="11">
        <f t="shared" si="48"/>
        <v>0</v>
      </c>
      <c r="K314" s="11">
        <f t="shared" si="52"/>
        <v>0</v>
      </c>
      <c r="L314" s="19">
        <f t="shared" si="49"/>
        <v>0</v>
      </c>
      <c r="M314" s="19">
        <f t="shared" si="50"/>
        <v>0</v>
      </c>
      <c r="N314" s="19">
        <f t="shared" si="53"/>
        <v>0</v>
      </c>
      <c r="O314" s="19">
        <f t="shared" si="54"/>
        <v>0</v>
      </c>
      <c r="Q314" s="23">
        <f>SUM($H$8:H314)</f>
        <v>1213903.0358609888</v>
      </c>
      <c r="R314" s="23">
        <f>SUM($J$8:J314)</f>
        <v>849999.99999998137</v>
      </c>
      <c r="S314" s="23">
        <f>SUM($I$8:I314)</f>
        <v>363903.03586100729</v>
      </c>
      <c r="T314" s="23">
        <f>SUM($L$8:L314)</f>
        <v>1172295.2061111098</v>
      </c>
      <c r="U314" s="23">
        <f>SUM($N$8:N314)</f>
        <v>850000.00000000303</v>
      </c>
      <c r="V314" s="23">
        <f>SUM($M$8:M314)</f>
        <v>323726.04166666517</v>
      </c>
    </row>
    <row r="315" spans="2:22">
      <c r="B315" s="29"/>
      <c r="C315" s="28"/>
      <c r="E315" s="9">
        <f t="shared" si="51"/>
        <v>53387</v>
      </c>
      <c r="F315" s="31">
        <f t="shared" si="44"/>
        <v>5.0500000000000007</v>
      </c>
      <c r="G315" s="32">
        <f t="shared" si="45"/>
        <v>4.2083333333333339E-3</v>
      </c>
      <c r="H315" s="11">
        <f t="shared" si="46"/>
        <v>0</v>
      </c>
      <c r="I315" s="11">
        <f t="shared" si="47"/>
        <v>0</v>
      </c>
      <c r="J315" s="11">
        <f t="shared" si="48"/>
        <v>0</v>
      </c>
      <c r="K315" s="11">
        <f t="shared" si="52"/>
        <v>0</v>
      </c>
      <c r="L315" s="19">
        <f t="shared" si="49"/>
        <v>0</v>
      </c>
      <c r="M315" s="19">
        <f t="shared" si="50"/>
        <v>0</v>
      </c>
      <c r="N315" s="19">
        <f t="shared" si="53"/>
        <v>0</v>
      </c>
      <c r="O315" s="19">
        <f t="shared" si="54"/>
        <v>0</v>
      </c>
      <c r="Q315" s="23">
        <f>SUM($H$8:H315)</f>
        <v>1213903.0358609888</v>
      </c>
      <c r="R315" s="23">
        <f>SUM($J$8:J315)</f>
        <v>849999.99999998137</v>
      </c>
      <c r="S315" s="23">
        <f>SUM($I$8:I315)</f>
        <v>363903.03586100729</v>
      </c>
      <c r="T315" s="23">
        <f>SUM($L$8:L315)</f>
        <v>1172295.2061111098</v>
      </c>
      <c r="U315" s="23">
        <f>SUM($N$8:N315)</f>
        <v>850000.00000000303</v>
      </c>
      <c r="V315" s="23">
        <f>SUM($M$8:M315)</f>
        <v>323726.04166666517</v>
      </c>
    </row>
    <row r="316" spans="2:22">
      <c r="B316" s="29"/>
      <c r="C316" s="28"/>
      <c r="E316" s="9">
        <f t="shared" si="51"/>
        <v>53418</v>
      </c>
      <c r="F316" s="31">
        <f t="shared" si="44"/>
        <v>5.0500000000000007</v>
      </c>
      <c r="G316" s="32">
        <f t="shared" si="45"/>
        <v>4.2083333333333339E-3</v>
      </c>
      <c r="H316" s="11">
        <f t="shared" si="46"/>
        <v>0</v>
      </c>
      <c r="I316" s="11">
        <f t="shared" si="47"/>
        <v>0</v>
      </c>
      <c r="J316" s="11">
        <f t="shared" si="48"/>
        <v>0</v>
      </c>
      <c r="K316" s="11">
        <f t="shared" si="52"/>
        <v>0</v>
      </c>
      <c r="L316" s="19">
        <f t="shared" si="49"/>
        <v>0</v>
      </c>
      <c r="M316" s="19">
        <f t="shared" si="50"/>
        <v>0</v>
      </c>
      <c r="N316" s="19">
        <f t="shared" si="53"/>
        <v>0</v>
      </c>
      <c r="O316" s="19">
        <f t="shared" si="54"/>
        <v>0</v>
      </c>
      <c r="Q316" s="23">
        <f>SUM($H$8:H316)</f>
        <v>1213903.0358609888</v>
      </c>
      <c r="R316" s="23">
        <f>SUM($J$8:J316)</f>
        <v>849999.99999998137</v>
      </c>
      <c r="S316" s="23">
        <f>SUM($I$8:I316)</f>
        <v>363903.03586100729</v>
      </c>
      <c r="T316" s="23">
        <f>SUM($L$8:L316)</f>
        <v>1172295.2061111098</v>
      </c>
      <c r="U316" s="23">
        <f>SUM($N$8:N316)</f>
        <v>850000.00000000303</v>
      </c>
      <c r="V316" s="23">
        <f>SUM($M$8:M316)</f>
        <v>323726.04166666517</v>
      </c>
    </row>
    <row r="317" spans="2:22">
      <c r="B317" s="29"/>
      <c r="C317" s="28"/>
      <c r="E317" s="9">
        <f t="shared" si="51"/>
        <v>53448</v>
      </c>
      <c r="F317" s="31">
        <f t="shared" si="44"/>
        <v>5.0500000000000007</v>
      </c>
      <c r="G317" s="32">
        <f t="shared" si="45"/>
        <v>4.2083333333333339E-3</v>
      </c>
      <c r="H317" s="11">
        <f t="shared" si="46"/>
        <v>0</v>
      </c>
      <c r="I317" s="11">
        <f t="shared" si="47"/>
        <v>0</v>
      </c>
      <c r="J317" s="11">
        <f t="shared" si="48"/>
        <v>0</v>
      </c>
      <c r="K317" s="11">
        <f t="shared" si="52"/>
        <v>0</v>
      </c>
      <c r="L317" s="19">
        <f t="shared" si="49"/>
        <v>0</v>
      </c>
      <c r="M317" s="19">
        <f t="shared" si="50"/>
        <v>0</v>
      </c>
      <c r="N317" s="19">
        <f t="shared" si="53"/>
        <v>0</v>
      </c>
      <c r="O317" s="19">
        <f t="shared" si="54"/>
        <v>0</v>
      </c>
      <c r="Q317" s="23">
        <f>SUM($H$8:H317)</f>
        <v>1213903.0358609888</v>
      </c>
      <c r="R317" s="23">
        <f>SUM($J$8:J317)</f>
        <v>849999.99999998137</v>
      </c>
      <c r="S317" s="23">
        <f>SUM($I$8:I317)</f>
        <v>363903.03586100729</v>
      </c>
      <c r="T317" s="23">
        <f>SUM($L$8:L317)</f>
        <v>1172295.2061111098</v>
      </c>
      <c r="U317" s="23">
        <f>SUM($N$8:N317)</f>
        <v>850000.00000000303</v>
      </c>
      <c r="V317" s="23">
        <f>SUM($M$8:M317)</f>
        <v>323726.04166666517</v>
      </c>
    </row>
    <row r="318" spans="2:22">
      <c r="B318" s="29"/>
      <c r="C318" s="28"/>
      <c r="E318" s="9">
        <f t="shared" si="51"/>
        <v>53479</v>
      </c>
      <c r="F318" s="31">
        <f t="shared" si="44"/>
        <v>5.0500000000000007</v>
      </c>
      <c r="G318" s="32">
        <f t="shared" si="45"/>
        <v>4.2083333333333339E-3</v>
      </c>
      <c r="H318" s="11">
        <f t="shared" si="46"/>
        <v>0</v>
      </c>
      <c r="I318" s="11">
        <f t="shared" si="47"/>
        <v>0</v>
      </c>
      <c r="J318" s="11">
        <f t="shared" si="48"/>
        <v>0</v>
      </c>
      <c r="K318" s="11">
        <f t="shared" si="52"/>
        <v>0</v>
      </c>
      <c r="L318" s="19">
        <f t="shared" si="49"/>
        <v>0</v>
      </c>
      <c r="M318" s="19">
        <f t="shared" si="50"/>
        <v>0</v>
      </c>
      <c r="N318" s="19">
        <f t="shared" si="53"/>
        <v>0</v>
      </c>
      <c r="O318" s="19">
        <f t="shared" si="54"/>
        <v>0</v>
      </c>
      <c r="Q318" s="23">
        <f>SUM($H$8:H318)</f>
        <v>1213903.0358609888</v>
      </c>
      <c r="R318" s="23">
        <f>SUM($J$8:J318)</f>
        <v>849999.99999998137</v>
      </c>
      <c r="S318" s="23">
        <f>SUM($I$8:I318)</f>
        <v>363903.03586100729</v>
      </c>
      <c r="T318" s="23">
        <f>SUM($L$8:L318)</f>
        <v>1172295.2061111098</v>
      </c>
      <c r="U318" s="23">
        <f>SUM($N$8:N318)</f>
        <v>850000.00000000303</v>
      </c>
      <c r="V318" s="23">
        <f>SUM($M$8:M318)</f>
        <v>323726.04166666517</v>
      </c>
    </row>
    <row r="319" spans="2:22">
      <c r="B319" s="29"/>
      <c r="C319" s="28"/>
      <c r="E319" s="9">
        <f t="shared" si="51"/>
        <v>53509</v>
      </c>
      <c r="F319" s="31">
        <f t="shared" si="44"/>
        <v>5.0500000000000007</v>
      </c>
      <c r="G319" s="32">
        <f t="shared" si="45"/>
        <v>4.2083333333333339E-3</v>
      </c>
      <c r="H319" s="11">
        <f t="shared" si="46"/>
        <v>0</v>
      </c>
      <c r="I319" s="11">
        <f t="shared" si="47"/>
        <v>0</v>
      </c>
      <c r="J319" s="11">
        <f t="shared" si="48"/>
        <v>0</v>
      </c>
      <c r="K319" s="11">
        <f t="shared" si="52"/>
        <v>0</v>
      </c>
      <c r="L319" s="19">
        <f t="shared" si="49"/>
        <v>0</v>
      </c>
      <c r="M319" s="19">
        <f t="shared" si="50"/>
        <v>0</v>
      </c>
      <c r="N319" s="19">
        <f t="shared" si="53"/>
        <v>0</v>
      </c>
      <c r="O319" s="19">
        <f t="shared" si="54"/>
        <v>0</v>
      </c>
      <c r="Q319" s="23">
        <f>SUM($H$8:H319)</f>
        <v>1213903.0358609888</v>
      </c>
      <c r="R319" s="23">
        <f>SUM($J$8:J319)</f>
        <v>849999.99999998137</v>
      </c>
      <c r="S319" s="23">
        <f>SUM($I$8:I319)</f>
        <v>363903.03586100729</v>
      </c>
      <c r="T319" s="23">
        <f>SUM($L$8:L319)</f>
        <v>1172295.2061111098</v>
      </c>
      <c r="U319" s="23">
        <f>SUM($N$8:N319)</f>
        <v>850000.00000000303</v>
      </c>
      <c r="V319" s="23">
        <f>SUM($M$8:M319)</f>
        <v>323726.04166666517</v>
      </c>
    </row>
    <row r="320" spans="2:22">
      <c r="B320" s="29"/>
      <c r="C320" s="28"/>
      <c r="E320" s="9">
        <f t="shared" si="51"/>
        <v>53540</v>
      </c>
      <c r="F320" s="31">
        <f t="shared" si="44"/>
        <v>5.0500000000000007</v>
      </c>
      <c r="G320" s="32">
        <f t="shared" si="45"/>
        <v>4.2083333333333339E-3</v>
      </c>
      <c r="H320" s="11">
        <f t="shared" si="46"/>
        <v>0</v>
      </c>
      <c r="I320" s="11">
        <f t="shared" si="47"/>
        <v>0</v>
      </c>
      <c r="J320" s="11">
        <f t="shared" si="48"/>
        <v>0</v>
      </c>
      <c r="K320" s="11">
        <f t="shared" si="52"/>
        <v>0</v>
      </c>
      <c r="L320" s="19">
        <f t="shared" si="49"/>
        <v>0</v>
      </c>
      <c r="M320" s="19">
        <f t="shared" si="50"/>
        <v>0</v>
      </c>
      <c r="N320" s="19">
        <f t="shared" si="53"/>
        <v>0</v>
      </c>
      <c r="O320" s="19">
        <f t="shared" si="54"/>
        <v>0</v>
      </c>
      <c r="Q320" s="23">
        <f>SUM($H$8:H320)</f>
        <v>1213903.0358609888</v>
      </c>
      <c r="R320" s="23">
        <f>SUM($J$8:J320)</f>
        <v>849999.99999998137</v>
      </c>
      <c r="S320" s="23">
        <f>SUM($I$8:I320)</f>
        <v>363903.03586100729</v>
      </c>
      <c r="T320" s="23">
        <f>SUM($L$8:L320)</f>
        <v>1172295.2061111098</v>
      </c>
      <c r="U320" s="23">
        <f>SUM($N$8:N320)</f>
        <v>850000.00000000303</v>
      </c>
      <c r="V320" s="23">
        <f>SUM($M$8:M320)</f>
        <v>323726.04166666517</v>
      </c>
    </row>
    <row r="321" spans="2:22">
      <c r="B321" s="29"/>
      <c r="C321" s="28"/>
      <c r="E321" s="9">
        <f t="shared" si="51"/>
        <v>53571</v>
      </c>
      <c r="F321" s="31">
        <f t="shared" si="44"/>
        <v>5.0500000000000007</v>
      </c>
      <c r="G321" s="32">
        <f t="shared" si="45"/>
        <v>4.2083333333333339E-3</v>
      </c>
      <c r="H321" s="11">
        <f t="shared" si="46"/>
        <v>0</v>
      </c>
      <c r="I321" s="11">
        <f t="shared" si="47"/>
        <v>0</v>
      </c>
      <c r="J321" s="11">
        <f t="shared" si="48"/>
        <v>0</v>
      </c>
      <c r="K321" s="11">
        <f t="shared" si="52"/>
        <v>0</v>
      </c>
      <c r="L321" s="19">
        <f t="shared" si="49"/>
        <v>0</v>
      </c>
      <c r="M321" s="19">
        <f t="shared" si="50"/>
        <v>0</v>
      </c>
      <c r="N321" s="19">
        <f t="shared" si="53"/>
        <v>0</v>
      </c>
      <c r="O321" s="19">
        <f t="shared" si="54"/>
        <v>0</v>
      </c>
      <c r="Q321" s="23">
        <f>SUM($H$8:H321)</f>
        <v>1213903.0358609888</v>
      </c>
      <c r="R321" s="23">
        <f>SUM($J$8:J321)</f>
        <v>849999.99999998137</v>
      </c>
      <c r="S321" s="23">
        <f>SUM($I$8:I321)</f>
        <v>363903.03586100729</v>
      </c>
      <c r="T321" s="23">
        <f>SUM($L$8:L321)</f>
        <v>1172295.2061111098</v>
      </c>
      <c r="U321" s="23">
        <f>SUM($N$8:N321)</f>
        <v>850000.00000000303</v>
      </c>
      <c r="V321" s="23">
        <f>SUM($M$8:M321)</f>
        <v>323726.04166666517</v>
      </c>
    </row>
    <row r="322" spans="2:22">
      <c r="B322" s="29"/>
      <c r="C322" s="28"/>
      <c r="E322" s="9">
        <f t="shared" si="51"/>
        <v>53601</v>
      </c>
      <c r="F322" s="31">
        <f t="shared" si="44"/>
        <v>5.0500000000000007</v>
      </c>
      <c r="G322" s="32">
        <f t="shared" si="45"/>
        <v>4.2083333333333339E-3</v>
      </c>
      <c r="H322" s="11">
        <f t="shared" si="46"/>
        <v>0</v>
      </c>
      <c r="I322" s="11">
        <f t="shared" si="47"/>
        <v>0</v>
      </c>
      <c r="J322" s="11">
        <f t="shared" si="48"/>
        <v>0</v>
      </c>
      <c r="K322" s="11">
        <f t="shared" si="52"/>
        <v>0</v>
      </c>
      <c r="L322" s="19">
        <f t="shared" si="49"/>
        <v>0</v>
      </c>
      <c r="M322" s="19">
        <f t="shared" si="50"/>
        <v>0</v>
      </c>
      <c r="N322" s="19">
        <f t="shared" si="53"/>
        <v>0</v>
      </c>
      <c r="O322" s="19">
        <f t="shared" si="54"/>
        <v>0</v>
      </c>
      <c r="Q322" s="23">
        <f>SUM($H$8:H322)</f>
        <v>1213903.0358609888</v>
      </c>
      <c r="R322" s="23">
        <f>SUM($J$8:J322)</f>
        <v>849999.99999998137</v>
      </c>
      <c r="S322" s="23">
        <f>SUM($I$8:I322)</f>
        <v>363903.03586100729</v>
      </c>
      <c r="T322" s="23">
        <f>SUM($L$8:L322)</f>
        <v>1172295.2061111098</v>
      </c>
      <c r="U322" s="23">
        <f>SUM($N$8:N322)</f>
        <v>850000.00000000303</v>
      </c>
      <c r="V322" s="23">
        <f>SUM($M$8:M322)</f>
        <v>323726.04166666517</v>
      </c>
    </row>
    <row r="323" spans="2:22">
      <c r="B323" s="29"/>
      <c r="C323" s="28"/>
      <c r="E323" s="9">
        <f t="shared" si="51"/>
        <v>53632</v>
      </c>
      <c r="F323" s="31">
        <f t="shared" si="44"/>
        <v>5.0500000000000007</v>
      </c>
      <c r="G323" s="32">
        <f t="shared" si="45"/>
        <v>4.2083333333333339E-3</v>
      </c>
      <c r="H323" s="11">
        <f t="shared" si="46"/>
        <v>0</v>
      </c>
      <c r="I323" s="11">
        <f t="shared" si="47"/>
        <v>0</v>
      </c>
      <c r="J323" s="11">
        <f t="shared" si="48"/>
        <v>0</v>
      </c>
      <c r="K323" s="11">
        <f t="shared" si="52"/>
        <v>0</v>
      </c>
      <c r="L323" s="19">
        <f t="shared" si="49"/>
        <v>0</v>
      </c>
      <c r="M323" s="19">
        <f t="shared" si="50"/>
        <v>0</v>
      </c>
      <c r="N323" s="19">
        <f t="shared" si="53"/>
        <v>0</v>
      </c>
      <c r="O323" s="19">
        <f t="shared" si="54"/>
        <v>0</v>
      </c>
      <c r="Q323" s="23">
        <f>SUM($H$8:H323)</f>
        <v>1213903.0358609888</v>
      </c>
      <c r="R323" s="23">
        <f>SUM($J$8:J323)</f>
        <v>849999.99999998137</v>
      </c>
      <c r="S323" s="23">
        <f>SUM($I$8:I323)</f>
        <v>363903.03586100729</v>
      </c>
      <c r="T323" s="23">
        <f>SUM($L$8:L323)</f>
        <v>1172295.2061111098</v>
      </c>
      <c r="U323" s="23">
        <f>SUM($N$8:N323)</f>
        <v>850000.00000000303</v>
      </c>
      <c r="V323" s="23">
        <f>SUM($M$8:M323)</f>
        <v>323726.04166666517</v>
      </c>
    </row>
    <row r="324" spans="2:22">
      <c r="B324" s="29"/>
      <c r="C324" s="28"/>
      <c r="E324" s="9">
        <f t="shared" si="51"/>
        <v>53662</v>
      </c>
      <c r="F324" s="31">
        <f t="shared" si="44"/>
        <v>5.0500000000000007</v>
      </c>
      <c r="G324" s="32">
        <f t="shared" si="45"/>
        <v>4.2083333333333339E-3</v>
      </c>
      <c r="H324" s="11">
        <f t="shared" si="46"/>
        <v>0</v>
      </c>
      <c r="I324" s="11">
        <f t="shared" si="47"/>
        <v>0</v>
      </c>
      <c r="J324" s="11">
        <f t="shared" si="48"/>
        <v>0</v>
      </c>
      <c r="K324" s="11">
        <f t="shared" si="52"/>
        <v>0</v>
      </c>
      <c r="L324" s="19">
        <f t="shared" si="49"/>
        <v>0</v>
      </c>
      <c r="M324" s="19">
        <f t="shared" si="50"/>
        <v>0</v>
      </c>
      <c r="N324" s="19">
        <f t="shared" si="53"/>
        <v>0</v>
      </c>
      <c r="O324" s="19">
        <f t="shared" si="54"/>
        <v>0</v>
      </c>
      <c r="Q324" s="23">
        <f>SUM($H$8:H324)</f>
        <v>1213903.0358609888</v>
      </c>
      <c r="R324" s="23">
        <f>SUM($J$8:J324)</f>
        <v>849999.99999998137</v>
      </c>
      <c r="S324" s="23">
        <f>SUM($I$8:I324)</f>
        <v>363903.03586100729</v>
      </c>
      <c r="T324" s="23">
        <f>SUM($L$8:L324)</f>
        <v>1172295.2061111098</v>
      </c>
      <c r="U324" s="23">
        <f>SUM($N$8:N324)</f>
        <v>850000.00000000303</v>
      </c>
      <c r="V324" s="23">
        <f>SUM($M$8:M324)</f>
        <v>323726.04166666517</v>
      </c>
    </row>
    <row r="325" spans="2:22">
      <c r="B325" s="29"/>
      <c r="C325" s="28"/>
      <c r="E325" s="9">
        <f t="shared" si="51"/>
        <v>53693</v>
      </c>
      <c r="F325" s="31">
        <f t="shared" si="44"/>
        <v>5.0500000000000007</v>
      </c>
      <c r="G325" s="32">
        <f t="shared" si="45"/>
        <v>4.2083333333333339E-3</v>
      </c>
      <c r="H325" s="11">
        <f t="shared" si="46"/>
        <v>0</v>
      </c>
      <c r="I325" s="11">
        <f t="shared" si="47"/>
        <v>0</v>
      </c>
      <c r="J325" s="11">
        <f t="shared" si="48"/>
        <v>0</v>
      </c>
      <c r="K325" s="11">
        <f t="shared" si="52"/>
        <v>0</v>
      </c>
      <c r="L325" s="19">
        <f t="shared" si="49"/>
        <v>0</v>
      </c>
      <c r="M325" s="19">
        <f t="shared" si="50"/>
        <v>0</v>
      </c>
      <c r="N325" s="19">
        <f t="shared" si="53"/>
        <v>0</v>
      </c>
      <c r="O325" s="19">
        <f t="shared" si="54"/>
        <v>0</v>
      </c>
      <c r="Q325" s="23">
        <f>SUM($H$8:H325)</f>
        <v>1213903.0358609888</v>
      </c>
      <c r="R325" s="23">
        <f>SUM($J$8:J325)</f>
        <v>849999.99999998137</v>
      </c>
      <c r="S325" s="23">
        <f>SUM($I$8:I325)</f>
        <v>363903.03586100729</v>
      </c>
      <c r="T325" s="23">
        <f>SUM($L$8:L325)</f>
        <v>1172295.2061111098</v>
      </c>
      <c r="U325" s="23">
        <f>SUM($N$8:N325)</f>
        <v>850000.00000000303</v>
      </c>
      <c r="V325" s="23">
        <f>SUM($M$8:M325)</f>
        <v>323726.04166666517</v>
      </c>
    </row>
    <row r="326" spans="2:22">
      <c r="B326" s="29"/>
      <c r="C326" s="28"/>
      <c r="E326" s="9">
        <f t="shared" si="51"/>
        <v>53724</v>
      </c>
      <c r="F326" s="31">
        <f t="shared" si="44"/>
        <v>5.0500000000000007</v>
      </c>
      <c r="G326" s="32">
        <f t="shared" si="45"/>
        <v>4.2083333333333339E-3</v>
      </c>
      <c r="H326" s="11">
        <f t="shared" si="46"/>
        <v>0</v>
      </c>
      <c r="I326" s="11">
        <f t="shared" si="47"/>
        <v>0</v>
      </c>
      <c r="J326" s="11">
        <f t="shared" si="48"/>
        <v>0</v>
      </c>
      <c r="K326" s="11">
        <f t="shared" si="52"/>
        <v>0</v>
      </c>
      <c r="L326" s="19">
        <f t="shared" si="49"/>
        <v>0</v>
      </c>
      <c r="M326" s="19">
        <f t="shared" si="50"/>
        <v>0</v>
      </c>
      <c r="N326" s="19">
        <f t="shared" si="53"/>
        <v>0</v>
      </c>
      <c r="O326" s="19">
        <f t="shared" si="54"/>
        <v>0</v>
      </c>
      <c r="Q326" s="23">
        <f>SUM($H$8:H326)</f>
        <v>1213903.0358609888</v>
      </c>
      <c r="R326" s="23">
        <f>SUM($J$8:J326)</f>
        <v>849999.99999998137</v>
      </c>
      <c r="S326" s="23">
        <f>SUM($I$8:I326)</f>
        <v>363903.03586100729</v>
      </c>
      <c r="T326" s="23">
        <f>SUM($L$8:L326)</f>
        <v>1172295.2061111098</v>
      </c>
      <c r="U326" s="23">
        <f>SUM($N$8:N326)</f>
        <v>850000.00000000303</v>
      </c>
      <c r="V326" s="23">
        <f>SUM($M$8:M326)</f>
        <v>323726.04166666517</v>
      </c>
    </row>
    <row r="327" spans="2:22">
      <c r="B327" s="29"/>
      <c r="C327" s="28"/>
      <c r="E327" s="9">
        <f t="shared" si="51"/>
        <v>53752</v>
      </c>
      <c r="F327" s="31">
        <f t="shared" si="44"/>
        <v>5.0500000000000007</v>
      </c>
      <c r="G327" s="32">
        <f t="shared" si="45"/>
        <v>4.2083333333333339E-3</v>
      </c>
      <c r="H327" s="11">
        <f t="shared" si="46"/>
        <v>0</v>
      </c>
      <c r="I327" s="11">
        <f t="shared" si="47"/>
        <v>0</v>
      </c>
      <c r="J327" s="11">
        <f t="shared" si="48"/>
        <v>0</v>
      </c>
      <c r="K327" s="11">
        <f t="shared" si="52"/>
        <v>0</v>
      </c>
      <c r="L327" s="19">
        <f t="shared" si="49"/>
        <v>0</v>
      </c>
      <c r="M327" s="19">
        <f t="shared" si="50"/>
        <v>0</v>
      </c>
      <c r="N327" s="19">
        <f t="shared" si="53"/>
        <v>0</v>
      </c>
      <c r="O327" s="19">
        <f t="shared" si="54"/>
        <v>0</v>
      </c>
      <c r="Q327" s="23">
        <f>SUM($H$8:H327)</f>
        <v>1213903.0358609888</v>
      </c>
      <c r="R327" s="23">
        <f>SUM($J$8:J327)</f>
        <v>849999.99999998137</v>
      </c>
      <c r="S327" s="23">
        <f>SUM($I$8:I327)</f>
        <v>363903.03586100729</v>
      </c>
      <c r="T327" s="23">
        <f>SUM($L$8:L327)</f>
        <v>1172295.2061111098</v>
      </c>
      <c r="U327" s="23">
        <f>SUM($N$8:N327)</f>
        <v>850000.00000000303</v>
      </c>
      <c r="V327" s="23">
        <f>SUM($M$8:M327)</f>
        <v>323726.04166666517</v>
      </c>
    </row>
    <row r="328" spans="2:22">
      <c r="B328" s="29"/>
      <c r="C328" s="28"/>
      <c r="E328" s="9">
        <f t="shared" si="51"/>
        <v>53783</v>
      </c>
      <c r="F328" s="31">
        <f t="shared" ref="F328:F391" si="55">VLOOKUP(E328,$B$8:$C$376,2)+$F$4</f>
        <v>5.0500000000000007</v>
      </c>
      <c r="G328" s="32">
        <f t="shared" si="45"/>
        <v>4.2083333333333339E-3</v>
      </c>
      <c r="H328" s="11">
        <f t="shared" si="46"/>
        <v>0</v>
      </c>
      <c r="I328" s="11">
        <f t="shared" si="47"/>
        <v>0</v>
      </c>
      <c r="J328" s="11">
        <f t="shared" si="48"/>
        <v>0</v>
      </c>
      <c r="K328" s="11">
        <f t="shared" si="52"/>
        <v>0</v>
      </c>
      <c r="L328" s="19">
        <f t="shared" si="49"/>
        <v>0</v>
      </c>
      <c r="M328" s="19">
        <f t="shared" si="50"/>
        <v>0</v>
      </c>
      <c r="N328" s="19">
        <f t="shared" si="53"/>
        <v>0</v>
      </c>
      <c r="O328" s="19">
        <f t="shared" si="54"/>
        <v>0</v>
      </c>
      <c r="Q328" s="23">
        <f>SUM($H$8:H328)</f>
        <v>1213903.0358609888</v>
      </c>
      <c r="R328" s="23">
        <f>SUM($J$8:J328)</f>
        <v>849999.99999998137</v>
      </c>
      <c r="S328" s="23">
        <f>SUM($I$8:I328)</f>
        <v>363903.03586100729</v>
      </c>
      <c r="T328" s="23">
        <f>SUM($L$8:L328)</f>
        <v>1172295.2061111098</v>
      </c>
      <c r="U328" s="23">
        <f>SUM($N$8:N328)</f>
        <v>850000.00000000303</v>
      </c>
      <c r="V328" s="23">
        <f>SUM($M$8:M328)</f>
        <v>323726.04166666517</v>
      </c>
    </row>
    <row r="329" spans="2:22">
      <c r="B329" s="29"/>
      <c r="C329" s="28"/>
      <c r="E329" s="9">
        <f t="shared" si="51"/>
        <v>53813</v>
      </c>
      <c r="F329" s="31">
        <f t="shared" si="55"/>
        <v>5.0500000000000007</v>
      </c>
      <c r="G329" s="32">
        <f t="shared" ref="G329:G375" si="56">F329/12/100</f>
        <v>4.2083333333333339E-3</v>
      </c>
      <c r="H329" s="11">
        <f t="shared" ref="H329:H375" si="57">IF(K328=0,0,$H$8)</f>
        <v>0</v>
      </c>
      <c r="I329" s="11">
        <f t="shared" ref="I329:I375" si="58">K328*G329</f>
        <v>0</v>
      </c>
      <c r="J329" s="11">
        <f t="shared" ref="J329:J392" si="59">H329-I329</f>
        <v>0</v>
      </c>
      <c r="K329" s="11">
        <f t="shared" si="52"/>
        <v>0</v>
      </c>
      <c r="L329" s="19">
        <f t="shared" ref="L329:L375" si="60">IF(O328=0,0,$H$4/$J$4+O328*G329)</f>
        <v>0</v>
      </c>
      <c r="M329" s="19">
        <f t="shared" ref="M329:M375" si="61">O328*G329</f>
        <v>0</v>
      </c>
      <c r="N329" s="19">
        <f t="shared" si="53"/>
        <v>0</v>
      </c>
      <c r="O329" s="19">
        <f t="shared" si="54"/>
        <v>0</v>
      </c>
      <c r="Q329" s="23">
        <f>SUM($H$8:H329)</f>
        <v>1213903.0358609888</v>
      </c>
      <c r="R329" s="23">
        <f>SUM($J$8:J329)</f>
        <v>849999.99999998137</v>
      </c>
      <c r="S329" s="23">
        <f>SUM($I$8:I329)</f>
        <v>363903.03586100729</v>
      </c>
      <c r="T329" s="23">
        <f>SUM($L$8:L329)</f>
        <v>1172295.2061111098</v>
      </c>
      <c r="U329" s="23">
        <f>SUM($N$8:N329)</f>
        <v>850000.00000000303</v>
      </c>
      <c r="V329" s="23">
        <f>SUM($M$8:M329)</f>
        <v>323726.04166666517</v>
      </c>
    </row>
    <row r="330" spans="2:22">
      <c r="B330" s="29"/>
      <c r="C330" s="28"/>
      <c r="E330" s="9">
        <f t="shared" ref="E330:E375" si="62">EDATE(E329,1)</f>
        <v>53844</v>
      </c>
      <c r="F330" s="31">
        <f t="shared" si="55"/>
        <v>5.0500000000000007</v>
      </c>
      <c r="G330" s="32">
        <f t="shared" si="56"/>
        <v>4.2083333333333339E-3</v>
      </c>
      <c r="H330" s="11">
        <f t="shared" si="57"/>
        <v>0</v>
      </c>
      <c r="I330" s="11">
        <f t="shared" si="58"/>
        <v>0</v>
      </c>
      <c r="J330" s="11">
        <f t="shared" si="59"/>
        <v>0</v>
      </c>
      <c r="K330" s="11">
        <f t="shared" ref="K330:K375" si="63">IF( K329-J330&lt;1,0,K329-J330)</f>
        <v>0</v>
      </c>
      <c r="L330" s="19">
        <f t="shared" si="60"/>
        <v>0</v>
      </c>
      <c r="M330" s="19">
        <f t="shared" si="61"/>
        <v>0</v>
      </c>
      <c r="N330" s="19">
        <f t="shared" ref="N330:N375" si="64">IF(O329=0,0,$H$4/$J$4)</f>
        <v>0</v>
      </c>
      <c r="O330" s="19">
        <f t="shared" ref="O330:O375" si="65">IF(O329-N330&lt;1,0,O329-N330)</f>
        <v>0</v>
      </c>
      <c r="Q330" s="23">
        <f>SUM($H$8:H330)</f>
        <v>1213903.0358609888</v>
      </c>
      <c r="R330" s="23">
        <f>SUM($J$8:J330)</f>
        <v>849999.99999998137</v>
      </c>
      <c r="S330" s="23">
        <f>SUM($I$8:I330)</f>
        <v>363903.03586100729</v>
      </c>
      <c r="T330" s="23">
        <f>SUM($L$8:L330)</f>
        <v>1172295.2061111098</v>
      </c>
      <c r="U330" s="23">
        <f>SUM($N$8:N330)</f>
        <v>850000.00000000303</v>
      </c>
      <c r="V330" s="23">
        <f>SUM($M$8:M330)</f>
        <v>323726.04166666517</v>
      </c>
    </row>
    <row r="331" spans="2:22">
      <c r="B331" s="29"/>
      <c r="C331" s="28"/>
      <c r="E331" s="9">
        <f t="shared" si="62"/>
        <v>53874</v>
      </c>
      <c r="F331" s="31">
        <f t="shared" si="55"/>
        <v>5.0500000000000007</v>
      </c>
      <c r="G331" s="32">
        <f t="shared" si="56"/>
        <v>4.2083333333333339E-3</v>
      </c>
      <c r="H331" s="11">
        <f t="shared" si="57"/>
        <v>0</v>
      </c>
      <c r="I331" s="11">
        <f t="shared" si="58"/>
        <v>0</v>
      </c>
      <c r="J331" s="11">
        <f t="shared" si="59"/>
        <v>0</v>
      </c>
      <c r="K331" s="11">
        <f t="shared" si="63"/>
        <v>0</v>
      </c>
      <c r="L331" s="19">
        <f t="shared" si="60"/>
        <v>0</v>
      </c>
      <c r="M331" s="19">
        <f t="shared" si="61"/>
        <v>0</v>
      </c>
      <c r="N331" s="19">
        <f t="shared" si="64"/>
        <v>0</v>
      </c>
      <c r="O331" s="19">
        <f t="shared" si="65"/>
        <v>0</v>
      </c>
      <c r="Q331" s="23">
        <f>SUM($H$8:H331)</f>
        <v>1213903.0358609888</v>
      </c>
      <c r="R331" s="23">
        <f>SUM($J$8:J331)</f>
        <v>849999.99999998137</v>
      </c>
      <c r="S331" s="23">
        <f>SUM($I$8:I331)</f>
        <v>363903.03586100729</v>
      </c>
      <c r="T331" s="23">
        <f>SUM($L$8:L331)</f>
        <v>1172295.2061111098</v>
      </c>
      <c r="U331" s="23">
        <f>SUM($N$8:N331)</f>
        <v>850000.00000000303</v>
      </c>
      <c r="V331" s="23">
        <f>SUM($M$8:M331)</f>
        <v>323726.04166666517</v>
      </c>
    </row>
    <row r="332" spans="2:22">
      <c r="B332" s="29"/>
      <c r="C332" s="28"/>
      <c r="E332" s="9">
        <f t="shared" si="62"/>
        <v>53905</v>
      </c>
      <c r="F332" s="31">
        <f t="shared" si="55"/>
        <v>5.0500000000000007</v>
      </c>
      <c r="G332" s="32">
        <f t="shared" si="56"/>
        <v>4.2083333333333339E-3</v>
      </c>
      <c r="H332" s="11">
        <f t="shared" si="57"/>
        <v>0</v>
      </c>
      <c r="I332" s="11">
        <f t="shared" si="58"/>
        <v>0</v>
      </c>
      <c r="J332" s="11">
        <f t="shared" si="59"/>
        <v>0</v>
      </c>
      <c r="K332" s="11">
        <f t="shared" si="63"/>
        <v>0</v>
      </c>
      <c r="L332" s="19">
        <f t="shared" si="60"/>
        <v>0</v>
      </c>
      <c r="M332" s="19">
        <f t="shared" si="61"/>
        <v>0</v>
      </c>
      <c r="N332" s="19">
        <f t="shared" si="64"/>
        <v>0</v>
      </c>
      <c r="O332" s="19">
        <f t="shared" si="65"/>
        <v>0</v>
      </c>
      <c r="Q332" s="23">
        <f>SUM($H$8:H332)</f>
        <v>1213903.0358609888</v>
      </c>
      <c r="R332" s="23">
        <f>SUM($J$8:J332)</f>
        <v>849999.99999998137</v>
      </c>
      <c r="S332" s="23">
        <f>SUM($I$8:I332)</f>
        <v>363903.03586100729</v>
      </c>
      <c r="T332" s="23">
        <f>SUM($L$8:L332)</f>
        <v>1172295.2061111098</v>
      </c>
      <c r="U332" s="23">
        <f>SUM($N$8:N332)</f>
        <v>850000.00000000303</v>
      </c>
      <c r="V332" s="23">
        <f>SUM($M$8:M332)</f>
        <v>323726.04166666517</v>
      </c>
    </row>
    <row r="333" spans="2:22">
      <c r="B333" s="29"/>
      <c r="C333" s="28"/>
      <c r="E333" s="9">
        <f t="shared" si="62"/>
        <v>53936</v>
      </c>
      <c r="F333" s="31">
        <f t="shared" si="55"/>
        <v>5.0500000000000007</v>
      </c>
      <c r="G333" s="32">
        <f t="shared" si="56"/>
        <v>4.2083333333333339E-3</v>
      </c>
      <c r="H333" s="11">
        <f t="shared" si="57"/>
        <v>0</v>
      </c>
      <c r="I333" s="11">
        <f t="shared" si="58"/>
        <v>0</v>
      </c>
      <c r="J333" s="11">
        <f t="shared" si="59"/>
        <v>0</v>
      </c>
      <c r="K333" s="11">
        <f t="shared" si="63"/>
        <v>0</v>
      </c>
      <c r="L333" s="19">
        <f t="shared" si="60"/>
        <v>0</v>
      </c>
      <c r="M333" s="19">
        <f t="shared" si="61"/>
        <v>0</v>
      </c>
      <c r="N333" s="19">
        <f t="shared" si="64"/>
        <v>0</v>
      </c>
      <c r="O333" s="19">
        <f t="shared" si="65"/>
        <v>0</v>
      </c>
      <c r="Q333" s="23">
        <f>SUM($H$8:H333)</f>
        <v>1213903.0358609888</v>
      </c>
      <c r="R333" s="23">
        <f>SUM($J$8:J333)</f>
        <v>849999.99999998137</v>
      </c>
      <c r="S333" s="23">
        <f>SUM($I$8:I333)</f>
        <v>363903.03586100729</v>
      </c>
      <c r="T333" s="23">
        <f>SUM($L$8:L333)</f>
        <v>1172295.2061111098</v>
      </c>
      <c r="U333" s="23">
        <f>SUM($N$8:N333)</f>
        <v>850000.00000000303</v>
      </c>
      <c r="V333" s="23">
        <f>SUM($M$8:M333)</f>
        <v>323726.04166666517</v>
      </c>
    </row>
    <row r="334" spans="2:22">
      <c r="B334" s="29"/>
      <c r="C334" s="28"/>
      <c r="E334" s="9">
        <f t="shared" si="62"/>
        <v>53966</v>
      </c>
      <c r="F334" s="31">
        <f t="shared" si="55"/>
        <v>5.0500000000000007</v>
      </c>
      <c r="G334" s="32">
        <f t="shared" si="56"/>
        <v>4.2083333333333339E-3</v>
      </c>
      <c r="H334" s="11">
        <f t="shared" si="57"/>
        <v>0</v>
      </c>
      <c r="I334" s="11">
        <f t="shared" si="58"/>
        <v>0</v>
      </c>
      <c r="J334" s="11">
        <f t="shared" si="59"/>
        <v>0</v>
      </c>
      <c r="K334" s="11">
        <f t="shared" si="63"/>
        <v>0</v>
      </c>
      <c r="L334" s="19">
        <f t="shared" si="60"/>
        <v>0</v>
      </c>
      <c r="M334" s="19">
        <f t="shared" si="61"/>
        <v>0</v>
      </c>
      <c r="N334" s="19">
        <f t="shared" si="64"/>
        <v>0</v>
      </c>
      <c r="O334" s="19">
        <f t="shared" si="65"/>
        <v>0</v>
      </c>
      <c r="Q334" s="23">
        <f>SUM($H$8:H334)</f>
        <v>1213903.0358609888</v>
      </c>
      <c r="R334" s="23">
        <f>SUM($J$8:J334)</f>
        <v>849999.99999998137</v>
      </c>
      <c r="S334" s="23">
        <f>SUM($I$8:I334)</f>
        <v>363903.03586100729</v>
      </c>
      <c r="T334" s="23">
        <f>SUM($L$8:L334)</f>
        <v>1172295.2061111098</v>
      </c>
      <c r="U334" s="23">
        <f>SUM($N$8:N334)</f>
        <v>850000.00000000303</v>
      </c>
      <c r="V334" s="23">
        <f>SUM($M$8:M334)</f>
        <v>323726.04166666517</v>
      </c>
    </row>
    <row r="335" spans="2:22">
      <c r="B335" s="29"/>
      <c r="C335" s="28"/>
      <c r="E335" s="9">
        <f t="shared" si="62"/>
        <v>53997</v>
      </c>
      <c r="F335" s="31">
        <f t="shared" si="55"/>
        <v>5.0500000000000007</v>
      </c>
      <c r="G335" s="32">
        <f t="shared" si="56"/>
        <v>4.2083333333333339E-3</v>
      </c>
      <c r="H335" s="11">
        <f t="shared" si="57"/>
        <v>0</v>
      </c>
      <c r="I335" s="11">
        <f t="shared" si="58"/>
        <v>0</v>
      </c>
      <c r="J335" s="11">
        <f t="shared" si="59"/>
        <v>0</v>
      </c>
      <c r="K335" s="11">
        <f t="shared" si="63"/>
        <v>0</v>
      </c>
      <c r="L335" s="19">
        <f t="shared" si="60"/>
        <v>0</v>
      </c>
      <c r="M335" s="19">
        <f t="shared" si="61"/>
        <v>0</v>
      </c>
      <c r="N335" s="19">
        <f t="shared" si="64"/>
        <v>0</v>
      </c>
      <c r="O335" s="19">
        <f t="shared" si="65"/>
        <v>0</v>
      </c>
      <c r="Q335" s="23">
        <f>SUM($H$8:H335)</f>
        <v>1213903.0358609888</v>
      </c>
      <c r="R335" s="23">
        <f>SUM($J$8:J335)</f>
        <v>849999.99999998137</v>
      </c>
      <c r="S335" s="23">
        <f>SUM($I$8:I335)</f>
        <v>363903.03586100729</v>
      </c>
      <c r="T335" s="23">
        <f>SUM($L$8:L335)</f>
        <v>1172295.2061111098</v>
      </c>
      <c r="U335" s="23">
        <f>SUM($N$8:N335)</f>
        <v>850000.00000000303</v>
      </c>
      <c r="V335" s="23">
        <f>SUM($M$8:M335)</f>
        <v>323726.04166666517</v>
      </c>
    </row>
    <row r="336" spans="2:22">
      <c r="B336" s="29"/>
      <c r="C336" s="28"/>
      <c r="E336" s="9">
        <f t="shared" si="62"/>
        <v>54027</v>
      </c>
      <c r="F336" s="31">
        <f t="shared" si="55"/>
        <v>5.0500000000000007</v>
      </c>
      <c r="G336" s="32">
        <f t="shared" si="56"/>
        <v>4.2083333333333339E-3</v>
      </c>
      <c r="H336" s="11">
        <f t="shared" si="57"/>
        <v>0</v>
      </c>
      <c r="I336" s="11">
        <f t="shared" si="58"/>
        <v>0</v>
      </c>
      <c r="J336" s="11">
        <f t="shared" si="59"/>
        <v>0</v>
      </c>
      <c r="K336" s="11">
        <f t="shared" si="63"/>
        <v>0</v>
      </c>
      <c r="L336" s="19">
        <f t="shared" si="60"/>
        <v>0</v>
      </c>
      <c r="M336" s="19">
        <f t="shared" si="61"/>
        <v>0</v>
      </c>
      <c r="N336" s="19">
        <f t="shared" si="64"/>
        <v>0</v>
      </c>
      <c r="O336" s="19">
        <f t="shared" si="65"/>
        <v>0</v>
      </c>
      <c r="Q336" s="23">
        <f>SUM($H$8:H336)</f>
        <v>1213903.0358609888</v>
      </c>
      <c r="R336" s="23">
        <f>SUM($J$8:J336)</f>
        <v>849999.99999998137</v>
      </c>
      <c r="S336" s="23">
        <f>SUM($I$8:I336)</f>
        <v>363903.03586100729</v>
      </c>
      <c r="T336" s="23">
        <f>SUM($L$8:L336)</f>
        <v>1172295.2061111098</v>
      </c>
      <c r="U336" s="23">
        <f>SUM($N$8:N336)</f>
        <v>850000.00000000303</v>
      </c>
      <c r="V336" s="23">
        <f>SUM($M$8:M336)</f>
        <v>323726.04166666517</v>
      </c>
    </row>
    <row r="337" spans="2:22">
      <c r="B337" s="29"/>
      <c r="C337" s="28"/>
      <c r="E337" s="9">
        <f t="shared" si="62"/>
        <v>54058</v>
      </c>
      <c r="F337" s="31">
        <f t="shared" si="55"/>
        <v>5.0500000000000007</v>
      </c>
      <c r="G337" s="32">
        <f t="shared" si="56"/>
        <v>4.2083333333333339E-3</v>
      </c>
      <c r="H337" s="11">
        <f t="shared" si="57"/>
        <v>0</v>
      </c>
      <c r="I337" s="11">
        <f t="shared" si="58"/>
        <v>0</v>
      </c>
      <c r="J337" s="11">
        <f t="shared" si="59"/>
        <v>0</v>
      </c>
      <c r="K337" s="11">
        <f t="shared" si="63"/>
        <v>0</v>
      </c>
      <c r="L337" s="19">
        <f t="shared" si="60"/>
        <v>0</v>
      </c>
      <c r="M337" s="19">
        <f t="shared" si="61"/>
        <v>0</v>
      </c>
      <c r="N337" s="19">
        <f t="shared" si="64"/>
        <v>0</v>
      </c>
      <c r="O337" s="19">
        <f t="shared" si="65"/>
        <v>0</v>
      </c>
      <c r="Q337" s="23">
        <f>SUM($H$8:H337)</f>
        <v>1213903.0358609888</v>
      </c>
      <c r="R337" s="23">
        <f>SUM($J$8:J337)</f>
        <v>849999.99999998137</v>
      </c>
      <c r="S337" s="23">
        <f>SUM($I$8:I337)</f>
        <v>363903.03586100729</v>
      </c>
      <c r="T337" s="23">
        <f>SUM($L$8:L337)</f>
        <v>1172295.2061111098</v>
      </c>
      <c r="U337" s="23">
        <f>SUM($N$8:N337)</f>
        <v>850000.00000000303</v>
      </c>
      <c r="V337" s="23">
        <f>SUM($M$8:M337)</f>
        <v>323726.04166666517</v>
      </c>
    </row>
    <row r="338" spans="2:22">
      <c r="B338" s="29"/>
      <c r="C338" s="28"/>
      <c r="E338" s="9">
        <f t="shared" si="62"/>
        <v>54089</v>
      </c>
      <c r="F338" s="31">
        <f t="shared" si="55"/>
        <v>5.0500000000000007</v>
      </c>
      <c r="G338" s="32">
        <f t="shared" si="56"/>
        <v>4.2083333333333339E-3</v>
      </c>
      <c r="H338" s="11">
        <f t="shared" si="57"/>
        <v>0</v>
      </c>
      <c r="I338" s="11">
        <f t="shared" si="58"/>
        <v>0</v>
      </c>
      <c r="J338" s="11">
        <f t="shared" si="59"/>
        <v>0</v>
      </c>
      <c r="K338" s="11">
        <f t="shared" si="63"/>
        <v>0</v>
      </c>
      <c r="L338" s="19">
        <f t="shared" si="60"/>
        <v>0</v>
      </c>
      <c r="M338" s="19">
        <f t="shared" si="61"/>
        <v>0</v>
      </c>
      <c r="N338" s="19">
        <f t="shared" si="64"/>
        <v>0</v>
      </c>
      <c r="O338" s="19">
        <f t="shared" si="65"/>
        <v>0</v>
      </c>
      <c r="Q338" s="23">
        <f>SUM($H$8:H338)</f>
        <v>1213903.0358609888</v>
      </c>
      <c r="R338" s="23">
        <f>SUM($J$8:J338)</f>
        <v>849999.99999998137</v>
      </c>
      <c r="S338" s="23">
        <f>SUM($I$8:I338)</f>
        <v>363903.03586100729</v>
      </c>
      <c r="T338" s="23">
        <f>SUM($L$8:L338)</f>
        <v>1172295.2061111098</v>
      </c>
      <c r="U338" s="23">
        <f>SUM($N$8:N338)</f>
        <v>850000.00000000303</v>
      </c>
      <c r="V338" s="23">
        <f>SUM($M$8:M338)</f>
        <v>323726.04166666517</v>
      </c>
    </row>
    <row r="339" spans="2:22">
      <c r="B339" s="29"/>
      <c r="C339" s="28"/>
      <c r="E339" s="9">
        <f t="shared" si="62"/>
        <v>54118</v>
      </c>
      <c r="F339" s="31">
        <f t="shared" si="55"/>
        <v>5.0500000000000007</v>
      </c>
      <c r="G339" s="32">
        <f t="shared" si="56"/>
        <v>4.2083333333333339E-3</v>
      </c>
      <c r="H339" s="11">
        <f t="shared" si="57"/>
        <v>0</v>
      </c>
      <c r="I339" s="11">
        <f t="shared" si="58"/>
        <v>0</v>
      </c>
      <c r="J339" s="11">
        <f t="shared" si="59"/>
        <v>0</v>
      </c>
      <c r="K339" s="11">
        <f t="shared" si="63"/>
        <v>0</v>
      </c>
      <c r="L339" s="19">
        <f t="shared" si="60"/>
        <v>0</v>
      </c>
      <c r="M339" s="19">
        <f t="shared" si="61"/>
        <v>0</v>
      </c>
      <c r="N339" s="19">
        <f t="shared" si="64"/>
        <v>0</v>
      </c>
      <c r="O339" s="19">
        <f t="shared" si="65"/>
        <v>0</v>
      </c>
      <c r="Q339" s="23">
        <f>SUM($H$8:H339)</f>
        <v>1213903.0358609888</v>
      </c>
      <c r="R339" s="23">
        <f>SUM($J$8:J339)</f>
        <v>849999.99999998137</v>
      </c>
      <c r="S339" s="23">
        <f>SUM($I$8:I339)</f>
        <v>363903.03586100729</v>
      </c>
      <c r="T339" s="23">
        <f>SUM($L$8:L339)</f>
        <v>1172295.2061111098</v>
      </c>
      <c r="U339" s="23">
        <f>SUM($N$8:N339)</f>
        <v>850000.00000000303</v>
      </c>
      <c r="V339" s="23">
        <f>SUM($M$8:M339)</f>
        <v>323726.04166666517</v>
      </c>
    </row>
    <row r="340" spans="2:22">
      <c r="B340" s="29"/>
      <c r="C340" s="28"/>
      <c r="E340" s="9">
        <f t="shared" si="62"/>
        <v>54149</v>
      </c>
      <c r="F340" s="31">
        <f t="shared" si="55"/>
        <v>5.0500000000000007</v>
      </c>
      <c r="G340" s="32">
        <f t="shared" si="56"/>
        <v>4.2083333333333339E-3</v>
      </c>
      <c r="H340" s="11">
        <f t="shared" si="57"/>
        <v>0</v>
      </c>
      <c r="I340" s="11">
        <f t="shared" si="58"/>
        <v>0</v>
      </c>
      <c r="J340" s="11">
        <f t="shared" si="59"/>
        <v>0</v>
      </c>
      <c r="K340" s="11">
        <f t="shared" si="63"/>
        <v>0</v>
      </c>
      <c r="L340" s="19">
        <f t="shared" si="60"/>
        <v>0</v>
      </c>
      <c r="M340" s="19">
        <f t="shared" si="61"/>
        <v>0</v>
      </c>
      <c r="N340" s="19">
        <f t="shared" si="64"/>
        <v>0</v>
      </c>
      <c r="O340" s="19">
        <f t="shared" si="65"/>
        <v>0</v>
      </c>
      <c r="Q340" s="23">
        <f>SUM($H$8:H340)</f>
        <v>1213903.0358609888</v>
      </c>
      <c r="R340" s="23">
        <f>SUM($J$8:J340)</f>
        <v>849999.99999998137</v>
      </c>
      <c r="S340" s="23">
        <f>SUM($I$8:I340)</f>
        <v>363903.03586100729</v>
      </c>
      <c r="T340" s="23">
        <f>SUM($L$8:L340)</f>
        <v>1172295.2061111098</v>
      </c>
      <c r="U340" s="23">
        <f>SUM($N$8:N340)</f>
        <v>850000.00000000303</v>
      </c>
      <c r="V340" s="23">
        <f>SUM($M$8:M340)</f>
        <v>323726.04166666517</v>
      </c>
    </row>
    <row r="341" spans="2:22">
      <c r="B341" s="29"/>
      <c r="C341" s="28"/>
      <c r="E341" s="9">
        <f t="shared" si="62"/>
        <v>54179</v>
      </c>
      <c r="F341" s="31">
        <f t="shared" si="55"/>
        <v>5.0500000000000007</v>
      </c>
      <c r="G341" s="32">
        <f t="shared" si="56"/>
        <v>4.2083333333333339E-3</v>
      </c>
      <c r="H341" s="11">
        <f t="shared" si="57"/>
        <v>0</v>
      </c>
      <c r="I341" s="11">
        <f t="shared" si="58"/>
        <v>0</v>
      </c>
      <c r="J341" s="11">
        <f t="shared" si="59"/>
        <v>0</v>
      </c>
      <c r="K341" s="11">
        <f t="shared" si="63"/>
        <v>0</v>
      </c>
      <c r="L341" s="19">
        <f t="shared" si="60"/>
        <v>0</v>
      </c>
      <c r="M341" s="19">
        <f t="shared" si="61"/>
        <v>0</v>
      </c>
      <c r="N341" s="19">
        <f t="shared" si="64"/>
        <v>0</v>
      </c>
      <c r="O341" s="19">
        <f t="shared" si="65"/>
        <v>0</v>
      </c>
      <c r="Q341" s="23">
        <f>SUM($H$8:H341)</f>
        <v>1213903.0358609888</v>
      </c>
      <c r="R341" s="23">
        <f>SUM($J$8:J341)</f>
        <v>849999.99999998137</v>
      </c>
      <c r="S341" s="23">
        <f>SUM($I$8:I341)</f>
        <v>363903.03586100729</v>
      </c>
      <c r="T341" s="23">
        <f>SUM($L$8:L341)</f>
        <v>1172295.2061111098</v>
      </c>
      <c r="U341" s="23">
        <f>SUM($N$8:N341)</f>
        <v>850000.00000000303</v>
      </c>
      <c r="V341" s="23">
        <f>SUM($M$8:M341)</f>
        <v>323726.04166666517</v>
      </c>
    </row>
    <row r="342" spans="2:22">
      <c r="B342" s="29"/>
      <c r="C342" s="28"/>
      <c r="E342" s="9">
        <f t="shared" si="62"/>
        <v>54210</v>
      </c>
      <c r="F342" s="31">
        <f t="shared" si="55"/>
        <v>5.0500000000000007</v>
      </c>
      <c r="G342" s="32">
        <f t="shared" si="56"/>
        <v>4.2083333333333339E-3</v>
      </c>
      <c r="H342" s="11">
        <f t="shared" si="57"/>
        <v>0</v>
      </c>
      <c r="I342" s="11">
        <f t="shared" si="58"/>
        <v>0</v>
      </c>
      <c r="J342" s="11">
        <f t="shared" si="59"/>
        <v>0</v>
      </c>
      <c r="K342" s="11">
        <f t="shared" si="63"/>
        <v>0</v>
      </c>
      <c r="L342" s="19">
        <f t="shared" si="60"/>
        <v>0</v>
      </c>
      <c r="M342" s="19">
        <f t="shared" si="61"/>
        <v>0</v>
      </c>
      <c r="N342" s="19">
        <f t="shared" si="64"/>
        <v>0</v>
      </c>
      <c r="O342" s="19">
        <f t="shared" si="65"/>
        <v>0</v>
      </c>
      <c r="Q342" s="23">
        <f>SUM($H$8:H342)</f>
        <v>1213903.0358609888</v>
      </c>
      <c r="R342" s="23">
        <f>SUM($J$8:J342)</f>
        <v>849999.99999998137</v>
      </c>
      <c r="S342" s="23">
        <f>SUM($I$8:I342)</f>
        <v>363903.03586100729</v>
      </c>
      <c r="T342" s="23">
        <f>SUM($L$8:L342)</f>
        <v>1172295.2061111098</v>
      </c>
      <c r="U342" s="23">
        <f>SUM($N$8:N342)</f>
        <v>850000.00000000303</v>
      </c>
      <c r="V342" s="23">
        <f>SUM($M$8:M342)</f>
        <v>323726.04166666517</v>
      </c>
    </row>
    <row r="343" spans="2:22">
      <c r="B343" s="29"/>
      <c r="C343" s="28"/>
      <c r="E343" s="9">
        <f t="shared" si="62"/>
        <v>54240</v>
      </c>
      <c r="F343" s="31">
        <f t="shared" si="55"/>
        <v>5.0500000000000007</v>
      </c>
      <c r="G343" s="32">
        <f t="shared" si="56"/>
        <v>4.2083333333333339E-3</v>
      </c>
      <c r="H343" s="11">
        <f t="shared" si="57"/>
        <v>0</v>
      </c>
      <c r="I343" s="11">
        <f t="shared" si="58"/>
        <v>0</v>
      </c>
      <c r="J343" s="11">
        <f t="shared" si="59"/>
        <v>0</v>
      </c>
      <c r="K343" s="11">
        <f t="shared" si="63"/>
        <v>0</v>
      </c>
      <c r="L343" s="19">
        <f t="shared" si="60"/>
        <v>0</v>
      </c>
      <c r="M343" s="19">
        <f t="shared" si="61"/>
        <v>0</v>
      </c>
      <c r="N343" s="19">
        <f t="shared" si="64"/>
        <v>0</v>
      </c>
      <c r="O343" s="19">
        <f t="shared" si="65"/>
        <v>0</v>
      </c>
      <c r="Q343" s="23">
        <f>SUM($H$8:H343)</f>
        <v>1213903.0358609888</v>
      </c>
      <c r="R343" s="23">
        <f>SUM($J$8:J343)</f>
        <v>849999.99999998137</v>
      </c>
      <c r="S343" s="23">
        <f>SUM($I$8:I343)</f>
        <v>363903.03586100729</v>
      </c>
      <c r="T343" s="23">
        <f>SUM($L$8:L343)</f>
        <v>1172295.2061111098</v>
      </c>
      <c r="U343" s="23">
        <f>SUM($N$8:N343)</f>
        <v>850000.00000000303</v>
      </c>
      <c r="V343" s="23">
        <f>SUM($M$8:M343)</f>
        <v>323726.04166666517</v>
      </c>
    </row>
    <row r="344" spans="2:22">
      <c r="B344" s="29"/>
      <c r="C344" s="28"/>
      <c r="E344" s="9">
        <f t="shared" si="62"/>
        <v>54271</v>
      </c>
      <c r="F344" s="31">
        <f t="shared" si="55"/>
        <v>5.0500000000000007</v>
      </c>
      <c r="G344" s="32">
        <f t="shared" si="56"/>
        <v>4.2083333333333339E-3</v>
      </c>
      <c r="H344" s="11">
        <f t="shared" si="57"/>
        <v>0</v>
      </c>
      <c r="I344" s="11">
        <f t="shared" si="58"/>
        <v>0</v>
      </c>
      <c r="J344" s="11">
        <f t="shared" si="59"/>
        <v>0</v>
      </c>
      <c r="K344" s="11">
        <f t="shared" si="63"/>
        <v>0</v>
      </c>
      <c r="L344" s="19">
        <f t="shared" si="60"/>
        <v>0</v>
      </c>
      <c r="M344" s="19">
        <f t="shared" si="61"/>
        <v>0</v>
      </c>
      <c r="N344" s="19">
        <f t="shared" si="64"/>
        <v>0</v>
      </c>
      <c r="O344" s="19">
        <f t="shared" si="65"/>
        <v>0</v>
      </c>
      <c r="Q344" s="23">
        <f>SUM($H$8:H344)</f>
        <v>1213903.0358609888</v>
      </c>
      <c r="R344" s="23">
        <f>SUM($J$8:J344)</f>
        <v>849999.99999998137</v>
      </c>
      <c r="S344" s="23">
        <f>SUM($I$8:I344)</f>
        <v>363903.03586100729</v>
      </c>
      <c r="T344" s="23">
        <f>SUM($L$8:L344)</f>
        <v>1172295.2061111098</v>
      </c>
      <c r="U344" s="23">
        <f>SUM($N$8:N344)</f>
        <v>850000.00000000303</v>
      </c>
      <c r="V344" s="23">
        <f>SUM($M$8:M344)</f>
        <v>323726.04166666517</v>
      </c>
    </row>
    <row r="345" spans="2:22">
      <c r="B345" s="29"/>
      <c r="C345" s="28"/>
      <c r="E345" s="9">
        <f t="shared" si="62"/>
        <v>54302</v>
      </c>
      <c r="F345" s="31">
        <f t="shared" si="55"/>
        <v>5.0500000000000007</v>
      </c>
      <c r="G345" s="32">
        <f t="shared" si="56"/>
        <v>4.2083333333333339E-3</v>
      </c>
      <c r="H345" s="11">
        <f t="shared" si="57"/>
        <v>0</v>
      </c>
      <c r="I345" s="11">
        <f t="shared" si="58"/>
        <v>0</v>
      </c>
      <c r="J345" s="11">
        <f t="shared" si="59"/>
        <v>0</v>
      </c>
      <c r="K345" s="11">
        <f t="shared" si="63"/>
        <v>0</v>
      </c>
      <c r="L345" s="19">
        <f t="shared" si="60"/>
        <v>0</v>
      </c>
      <c r="M345" s="19">
        <f t="shared" si="61"/>
        <v>0</v>
      </c>
      <c r="N345" s="19">
        <f t="shared" si="64"/>
        <v>0</v>
      </c>
      <c r="O345" s="19">
        <f t="shared" si="65"/>
        <v>0</v>
      </c>
      <c r="Q345" s="23">
        <f>SUM($H$8:H345)</f>
        <v>1213903.0358609888</v>
      </c>
      <c r="R345" s="23">
        <f>SUM($J$8:J345)</f>
        <v>849999.99999998137</v>
      </c>
      <c r="S345" s="23">
        <f>SUM($I$8:I345)</f>
        <v>363903.03586100729</v>
      </c>
      <c r="T345" s="23">
        <f>SUM($L$8:L345)</f>
        <v>1172295.2061111098</v>
      </c>
      <c r="U345" s="23">
        <f>SUM($N$8:N345)</f>
        <v>850000.00000000303</v>
      </c>
      <c r="V345" s="23">
        <f>SUM($M$8:M345)</f>
        <v>323726.04166666517</v>
      </c>
    </row>
    <row r="346" spans="2:22">
      <c r="B346" s="29"/>
      <c r="C346" s="28"/>
      <c r="E346" s="9">
        <f t="shared" si="62"/>
        <v>54332</v>
      </c>
      <c r="F346" s="31">
        <f t="shared" si="55"/>
        <v>5.0500000000000007</v>
      </c>
      <c r="G346" s="32">
        <f t="shared" si="56"/>
        <v>4.2083333333333339E-3</v>
      </c>
      <c r="H346" s="11">
        <f t="shared" si="57"/>
        <v>0</v>
      </c>
      <c r="I346" s="11">
        <f t="shared" si="58"/>
        <v>0</v>
      </c>
      <c r="J346" s="11">
        <f t="shared" si="59"/>
        <v>0</v>
      </c>
      <c r="K346" s="11">
        <f t="shared" si="63"/>
        <v>0</v>
      </c>
      <c r="L346" s="19">
        <f t="shared" si="60"/>
        <v>0</v>
      </c>
      <c r="M346" s="19">
        <f t="shared" si="61"/>
        <v>0</v>
      </c>
      <c r="N346" s="19">
        <f t="shared" si="64"/>
        <v>0</v>
      </c>
      <c r="O346" s="19">
        <f t="shared" si="65"/>
        <v>0</v>
      </c>
      <c r="Q346" s="23">
        <f>SUM($H$8:H346)</f>
        <v>1213903.0358609888</v>
      </c>
      <c r="R346" s="23">
        <f>SUM($J$8:J346)</f>
        <v>849999.99999998137</v>
      </c>
      <c r="S346" s="23">
        <f>SUM($I$8:I346)</f>
        <v>363903.03586100729</v>
      </c>
      <c r="T346" s="23">
        <f>SUM($L$8:L346)</f>
        <v>1172295.2061111098</v>
      </c>
      <c r="U346" s="23">
        <f>SUM($N$8:N346)</f>
        <v>850000.00000000303</v>
      </c>
      <c r="V346" s="23">
        <f>SUM($M$8:M346)</f>
        <v>323726.04166666517</v>
      </c>
    </row>
    <row r="347" spans="2:22">
      <c r="B347" s="29"/>
      <c r="C347" s="28"/>
      <c r="E347" s="9">
        <f t="shared" si="62"/>
        <v>54363</v>
      </c>
      <c r="F347" s="31">
        <f t="shared" si="55"/>
        <v>5.0500000000000007</v>
      </c>
      <c r="G347" s="32">
        <f t="shared" si="56"/>
        <v>4.2083333333333339E-3</v>
      </c>
      <c r="H347" s="11">
        <f t="shared" si="57"/>
        <v>0</v>
      </c>
      <c r="I347" s="11">
        <f t="shared" si="58"/>
        <v>0</v>
      </c>
      <c r="J347" s="11">
        <f t="shared" si="59"/>
        <v>0</v>
      </c>
      <c r="K347" s="11">
        <f t="shared" si="63"/>
        <v>0</v>
      </c>
      <c r="L347" s="19">
        <f t="shared" si="60"/>
        <v>0</v>
      </c>
      <c r="M347" s="19">
        <f t="shared" si="61"/>
        <v>0</v>
      </c>
      <c r="N347" s="19">
        <f t="shared" si="64"/>
        <v>0</v>
      </c>
      <c r="O347" s="19">
        <f t="shared" si="65"/>
        <v>0</v>
      </c>
      <c r="Q347" s="23">
        <f>SUM($H$8:H347)</f>
        <v>1213903.0358609888</v>
      </c>
      <c r="R347" s="23">
        <f>SUM($J$8:J347)</f>
        <v>849999.99999998137</v>
      </c>
      <c r="S347" s="23">
        <f>SUM($I$8:I347)</f>
        <v>363903.03586100729</v>
      </c>
      <c r="T347" s="23">
        <f>SUM($L$8:L347)</f>
        <v>1172295.2061111098</v>
      </c>
      <c r="U347" s="23">
        <f>SUM($N$8:N347)</f>
        <v>850000.00000000303</v>
      </c>
      <c r="V347" s="23">
        <f>SUM($M$8:M347)</f>
        <v>323726.04166666517</v>
      </c>
    </row>
    <row r="348" spans="2:22">
      <c r="B348" s="29"/>
      <c r="C348" s="28"/>
      <c r="E348" s="9">
        <f t="shared" si="62"/>
        <v>54393</v>
      </c>
      <c r="F348" s="31">
        <f t="shared" si="55"/>
        <v>5.0500000000000007</v>
      </c>
      <c r="G348" s="32">
        <f t="shared" si="56"/>
        <v>4.2083333333333339E-3</v>
      </c>
      <c r="H348" s="11">
        <f t="shared" si="57"/>
        <v>0</v>
      </c>
      <c r="I348" s="11">
        <f t="shared" si="58"/>
        <v>0</v>
      </c>
      <c r="J348" s="11">
        <f t="shared" si="59"/>
        <v>0</v>
      </c>
      <c r="K348" s="11">
        <f t="shared" si="63"/>
        <v>0</v>
      </c>
      <c r="L348" s="19">
        <f t="shared" si="60"/>
        <v>0</v>
      </c>
      <c r="M348" s="19">
        <f t="shared" si="61"/>
        <v>0</v>
      </c>
      <c r="N348" s="19">
        <f t="shared" si="64"/>
        <v>0</v>
      </c>
      <c r="O348" s="19">
        <f t="shared" si="65"/>
        <v>0</v>
      </c>
      <c r="Q348" s="23">
        <f>SUM($H$8:H348)</f>
        <v>1213903.0358609888</v>
      </c>
      <c r="R348" s="23">
        <f>SUM($J$8:J348)</f>
        <v>849999.99999998137</v>
      </c>
      <c r="S348" s="23">
        <f>SUM($I$8:I348)</f>
        <v>363903.03586100729</v>
      </c>
      <c r="T348" s="23">
        <f>SUM($L$8:L348)</f>
        <v>1172295.2061111098</v>
      </c>
      <c r="U348" s="23">
        <f>SUM($N$8:N348)</f>
        <v>850000.00000000303</v>
      </c>
      <c r="V348" s="23">
        <f>SUM($M$8:M348)</f>
        <v>323726.04166666517</v>
      </c>
    </row>
    <row r="349" spans="2:22">
      <c r="B349" s="29"/>
      <c r="C349" s="28"/>
      <c r="E349" s="9">
        <f t="shared" si="62"/>
        <v>54424</v>
      </c>
      <c r="F349" s="31">
        <f t="shared" si="55"/>
        <v>5.0500000000000007</v>
      </c>
      <c r="G349" s="32">
        <f t="shared" si="56"/>
        <v>4.2083333333333339E-3</v>
      </c>
      <c r="H349" s="11">
        <f t="shared" si="57"/>
        <v>0</v>
      </c>
      <c r="I349" s="11">
        <f t="shared" si="58"/>
        <v>0</v>
      </c>
      <c r="J349" s="11">
        <f t="shared" si="59"/>
        <v>0</v>
      </c>
      <c r="K349" s="11">
        <f t="shared" si="63"/>
        <v>0</v>
      </c>
      <c r="L349" s="19">
        <f t="shared" si="60"/>
        <v>0</v>
      </c>
      <c r="M349" s="19">
        <f t="shared" si="61"/>
        <v>0</v>
      </c>
      <c r="N349" s="19">
        <f t="shared" si="64"/>
        <v>0</v>
      </c>
      <c r="O349" s="19">
        <f t="shared" si="65"/>
        <v>0</v>
      </c>
      <c r="Q349" s="23">
        <f>SUM($H$8:H349)</f>
        <v>1213903.0358609888</v>
      </c>
      <c r="R349" s="23">
        <f>SUM($J$8:J349)</f>
        <v>849999.99999998137</v>
      </c>
      <c r="S349" s="23">
        <f>SUM($I$8:I349)</f>
        <v>363903.03586100729</v>
      </c>
      <c r="T349" s="23">
        <f>SUM($L$8:L349)</f>
        <v>1172295.2061111098</v>
      </c>
      <c r="U349" s="23">
        <f>SUM($N$8:N349)</f>
        <v>850000.00000000303</v>
      </c>
      <c r="V349" s="23">
        <f>SUM($M$8:M349)</f>
        <v>323726.04166666517</v>
      </c>
    </row>
    <row r="350" spans="2:22">
      <c r="B350" s="29"/>
      <c r="C350" s="28"/>
      <c r="E350" s="9">
        <f t="shared" si="62"/>
        <v>54455</v>
      </c>
      <c r="F350" s="31">
        <f t="shared" si="55"/>
        <v>5.0500000000000007</v>
      </c>
      <c r="G350" s="32">
        <f t="shared" si="56"/>
        <v>4.2083333333333339E-3</v>
      </c>
      <c r="H350" s="11">
        <f t="shared" si="57"/>
        <v>0</v>
      </c>
      <c r="I350" s="11">
        <f t="shared" si="58"/>
        <v>0</v>
      </c>
      <c r="J350" s="11">
        <f t="shared" si="59"/>
        <v>0</v>
      </c>
      <c r="K350" s="11">
        <f t="shared" si="63"/>
        <v>0</v>
      </c>
      <c r="L350" s="19">
        <f t="shared" si="60"/>
        <v>0</v>
      </c>
      <c r="M350" s="19">
        <f t="shared" si="61"/>
        <v>0</v>
      </c>
      <c r="N350" s="19">
        <f t="shared" si="64"/>
        <v>0</v>
      </c>
      <c r="O350" s="19">
        <f t="shared" si="65"/>
        <v>0</v>
      </c>
      <c r="Q350" s="23">
        <f>SUM($H$8:H350)</f>
        <v>1213903.0358609888</v>
      </c>
      <c r="R350" s="23">
        <f>SUM($J$8:J350)</f>
        <v>849999.99999998137</v>
      </c>
      <c r="S350" s="23">
        <f>SUM($I$8:I350)</f>
        <v>363903.03586100729</v>
      </c>
      <c r="T350" s="23">
        <f>SUM($L$8:L350)</f>
        <v>1172295.2061111098</v>
      </c>
      <c r="U350" s="23">
        <f>SUM($N$8:N350)</f>
        <v>850000.00000000303</v>
      </c>
      <c r="V350" s="23">
        <f>SUM($M$8:M350)</f>
        <v>323726.04166666517</v>
      </c>
    </row>
    <row r="351" spans="2:22">
      <c r="B351" s="29"/>
      <c r="C351" s="28"/>
      <c r="E351" s="9">
        <f t="shared" si="62"/>
        <v>54483</v>
      </c>
      <c r="F351" s="31">
        <f t="shared" si="55"/>
        <v>5.0500000000000007</v>
      </c>
      <c r="G351" s="32">
        <f t="shared" si="56"/>
        <v>4.2083333333333339E-3</v>
      </c>
      <c r="H351" s="11">
        <f t="shared" si="57"/>
        <v>0</v>
      </c>
      <c r="I351" s="11">
        <f t="shared" si="58"/>
        <v>0</v>
      </c>
      <c r="J351" s="11">
        <f t="shared" si="59"/>
        <v>0</v>
      </c>
      <c r="K351" s="11">
        <f t="shared" si="63"/>
        <v>0</v>
      </c>
      <c r="L351" s="19">
        <f t="shared" si="60"/>
        <v>0</v>
      </c>
      <c r="M351" s="19">
        <f t="shared" si="61"/>
        <v>0</v>
      </c>
      <c r="N351" s="19">
        <f t="shared" si="64"/>
        <v>0</v>
      </c>
      <c r="O351" s="19">
        <f t="shared" si="65"/>
        <v>0</v>
      </c>
      <c r="Q351" s="23">
        <f>SUM($H$8:H351)</f>
        <v>1213903.0358609888</v>
      </c>
      <c r="R351" s="23">
        <f>SUM($J$8:J351)</f>
        <v>849999.99999998137</v>
      </c>
      <c r="S351" s="23">
        <f>SUM($I$8:I351)</f>
        <v>363903.03586100729</v>
      </c>
      <c r="T351" s="23">
        <f>SUM($L$8:L351)</f>
        <v>1172295.2061111098</v>
      </c>
      <c r="U351" s="23">
        <f>SUM($N$8:N351)</f>
        <v>850000.00000000303</v>
      </c>
      <c r="V351" s="23">
        <f>SUM($M$8:M351)</f>
        <v>323726.04166666517</v>
      </c>
    </row>
    <row r="352" spans="2:22">
      <c r="B352" s="29"/>
      <c r="C352" s="28"/>
      <c r="E352" s="9">
        <f t="shared" si="62"/>
        <v>54514</v>
      </c>
      <c r="F352" s="31">
        <f t="shared" si="55"/>
        <v>5.0500000000000007</v>
      </c>
      <c r="G352" s="32">
        <f t="shared" si="56"/>
        <v>4.2083333333333339E-3</v>
      </c>
      <c r="H352" s="11">
        <f t="shared" si="57"/>
        <v>0</v>
      </c>
      <c r="I352" s="11">
        <f t="shared" si="58"/>
        <v>0</v>
      </c>
      <c r="J352" s="11">
        <f t="shared" si="59"/>
        <v>0</v>
      </c>
      <c r="K352" s="11">
        <f t="shared" si="63"/>
        <v>0</v>
      </c>
      <c r="L352" s="19">
        <f t="shared" si="60"/>
        <v>0</v>
      </c>
      <c r="M352" s="19">
        <f t="shared" si="61"/>
        <v>0</v>
      </c>
      <c r="N352" s="19">
        <f t="shared" si="64"/>
        <v>0</v>
      </c>
      <c r="O352" s="19">
        <f t="shared" si="65"/>
        <v>0</v>
      </c>
      <c r="Q352" s="23">
        <f>SUM($H$8:H352)</f>
        <v>1213903.0358609888</v>
      </c>
      <c r="R352" s="23">
        <f>SUM($J$8:J352)</f>
        <v>849999.99999998137</v>
      </c>
      <c r="S352" s="23">
        <f>SUM($I$8:I352)</f>
        <v>363903.03586100729</v>
      </c>
      <c r="T352" s="23">
        <f>SUM($L$8:L352)</f>
        <v>1172295.2061111098</v>
      </c>
      <c r="U352" s="23">
        <f>SUM($N$8:N352)</f>
        <v>850000.00000000303</v>
      </c>
      <c r="V352" s="23">
        <f>SUM($M$8:M352)</f>
        <v>323726.04166666517</v>
      </c>
    </row>
    <row r="353" spans="2:22">
      <c r="B353" s="29"/>
      <c r="C353" s="28"/>
      <c r="E353" s="9">
        <f t="shared" si="62"/>
        <v>54544</v>
      </c>
      <c r="F353" s="31">
        <f t="shared" si="55"/>
        <v>5.0500000000000007</v>
      </c>
      <c r="G353" s="32">
        <f t="shared" si="56"/>
        <v>4.2083333333333339E-3</v>
      </c>
      <c r="H353" s="11">
        <f t="shared" si="57"/>
        <v>0</v>
      </c>
      <c r="I353" s="11">
        <f t="shared" si="58"/>
        <v>0</v>
      </c>
      <c r="J353" s="11">
        <f t="shared" si="59"/>
        <v>0</v>
      </c>
      <c r="K353" s="11">
        <f t="shared" si="63"/>
        <v>0</v>
      </c>
      <c r="L353" s="19">
        <f t="shared" si="60"/>
        <v>0</v>
      </c>
      <c r="M353" s="19">
        <f t="shared" si="61"/>
        <v>0</v>
      </c>
      <c r="N353" s="19">
        <f t="shared" si="64"/>
        <v>0</v>
      </c>
      <c r="O353" s="19">
        <f t="shared" si="65"/>
        <v>0</v>
      </c>
      <c r="Q353" s="23">
        <f>SUM($H$8:H353)</f>
        <v>1213903.0358609888</v>
      </c>
      <c r="R353" s="23">
        <f>SUM($J$8:J353)</f>
        <v>849999.99999998137</v>
      </c>
      <c r="S353" s="23">
        <f>SUM($I$8:I353)</f>
        <v>363903.03586100729</v>
      </c>
      <c r="T353" s="23">
        <f>SUM($L$8:L353)</f>
        <v>1172295.2061111098</v>
      </c>
      <c r="U353" s="23">
        <f>SUM($N$8:N353)</f>
        <v>850000.00000000303</v>
      </c>
      <c r="V353" s="23">
        <f>SUM($M$8:M353)</f>
        <v>323726.04166666517</v>
      </c>
    </row>
    <row r="354" spans="2:22">
      <c r="B354" s="29"/>
      <c r="C354" s="28"/>
      <c r="E354" s="9">
        <f t="shared" si="62"/>
        <v>54575</v>
      </c>
      <c r="F354" s="31">
        <f t="shared" si="55"/>
        <v>5.0500000000000007</v>
      </c>
      <c r="G354" s="32">
        <f t="shared" si="56"/>
        <v>4.2083333333333339E-3</v>
      </c>
      <c r="H354" s="11">
        <f t="shared" si="57"/>
        <v>0</v>
      </c>
      <c r="I354" s="11">
        <f t="shared" si="58"/>
        <v>0</v>
      </c>
      <c r="J354" s="11">
        <f t="shared" si="59"/>
        <v>0</v>
      </c>
      <c r="K354" s="11">
        <f t="shared" si="63"/>
        <v>0</v>
      </c>
      <c r="L354" s="19">
        <f t="shared" si="60"/>
        <v>0</v>
      </c>
      <c r="M354" s="19">
        <f t="shared" si="61"/>
        <v>0</v>
      </c>
      <c r="N354" s="19">
        <f t="shared" si="64"/>
        <v>0</v>
      </c>
      <c r="O354" s="19">
        <f t="shared" si="65"/>
        <v>0</v>
      </c>
      <c r="Q354" s="23">
        <f>SUM($H$8:H354)</f>
        <v>1213903.0358609888</v>
      </c>
      <c r="R354" s="23">
        <f>SUM($J$8:J354)</f>
        <v>849999.99999998137</v>
      </c>
      <c r="S354" s="23">
        <f>SUM($I$8:I354)</f>
        <v>363903.03586100729</v>
      </c>
      <c r="T354" s="23">
        <f>SUM($L$8:L354)</f>
        <v>1172295.2061111098</v>
      </c>
      <c r="U354" s="23">
        <f>SUM($N$8:N354)</f>
        <v>850000.00000000303</v>
      </c>
      <c r="V354" s="23">
        <f>SUM($M$8:M354)</f>
        <v>323726.04166666517</v>
      </c>
    </row>
    <row r="355" spans="2:22">
      <c r="B355" s="29"/>
      <c r="C355" s="28"/>
      <c r="E355" s="9">
        <f t="shared" si="62"/>
        <v>54605</v>
      </c>
      <c r="F355" s="31">
        <f t="shared" si="55"/>
        <v>5.0500000000000007</v>
      </c>
      <c r="G355" s="32">
        <f t="shared" si="56"/>
        <v>4.2083333333333339E-3</v>
      </c>
      <c r="H355" s="11">
        <f t="shared" si="57"/>
        <v>0</v>
      </c>
      <c r="I355" s="11">
        <f t="shared" si="58"/>
        <v>0</v>
      </c>
      <c r="J355" s="11">
        <f t="shared" si="59"/>
        <v>0</v>
      </c>
      <c r="K355" s="11">
        <f t="shared" si="63"/>
        <v>0</v>
      </c>
      <c r="L355" s="19">
        <f t="shared" si="60"/>
        <v>0</v>
      </c>
      <c r="M355" s="19">
        <f t="shared" si="61"/>
        <v>0</v>
      </c>
      <c r="N355" s="19">
        <f t="shared" si="64"/>
        <v>0</v>
      </c>
      <c r="O355" s="19">
        <f t="shared" si="65"/>
        <v>0</v>
      </c>
      <c r="Q355" s="23">
        <f>SUM($H$8:H355)</f>
        <v>1213903.0358609888</v>
      </c>
      <c r="R355" s="23">
        <f>SUM($J$8:J355)</f>
        <v>849999.99999998137</v>
      </c>
      <c r="S355" s="23">
        <f>SUM($I$8:I355)</f>
        <v>363903.03586100729</v>
      </c>
      <c r="T355" s="23">
        <f>SUM($L$8:L355)</f>
        <v>1172295.2061111098</v>
      </c>
      <c r="U355" s="23">
        <f>SUM($N$8:N355)</f>
        <v>850000.00000000303</v>
      </c>
      <c r="V355" s="23">
        <f>SUM($M$8:M355)</f>
        <v>323726.04166666517</v>
      </c>
    </row>
    <row r="356" spans="2:22">
      <c r="B356" s="29"/>
      <c r="C356" s="28"/>
      <c r="E356" s="9">
        <f t="shared" si="62"/>
        <v>54636</v>
      </c>
      <c r="F356" s="31">
        <f t="shared" si="55"/>
        <v>5.0500000000000007</v>
      </c>
      <c r="G356" s="32">
        <f t="shared" si="56"/>
        <v>4.2083333333333339E-3</v>
      </c>
      <c r="H356" s="11">
        <f t="shared" si="57"/>
        <v>0</v>
      </c>
      <c r="I356" s="11">
        <f t="shared" si="58"/>
        <v>0</v>
      </c>
      <c r="J356" s="11">
        <f t="shared" si="59"/>
        <v>0</v>
      </c>
      <c r="K356" s="11">
        <f t="shared" si="63"/>
        <v>0</v>
      </c>
      <c r="L356" s="19">
        <f t="shared" si="60"/>
        <v>0</v>
      </c>
      <c r="M356" s="19">
        <f t="shared" si="61"/>
        <v>0</v>
      </c>
      <c r="N356" s="19">
        <f t="shared" si="64"/>
        <v>0</v>
      </c>
      <c r="O356" s="19">
        <f t="shared" si="65"/>
        <v>0</v>
      </c>
      <c r="Q356" s="23">
        <f>SUM($H$8:H356)</f>
        <v>1213903.0358609888</v>
      </c>
      <c r="R356" s="23">
        <f>SUM($J$8:J356)</f>
        <v>849999.99999998137</v>
      </c>
      <c r="S356" s="23">
        <f>SUM($I$8:I356)</f>
        <v>363903.03586100729</v>
      </c>
      <c r="T356" s="23">
        <f>SUM($L$8:L356)</f>
        <v>1172295.2061111098</v>
      </c>
      <c r="U356" s="23">
        <f>SUM($N$8:N356)</f>
        <v>850000.00000000303</v>
      </c>
      <c r="V356" s="23">
        <f>SUM($M$8:M356)</f>
        <v>323726.04166666517</v>
      </c>
    </row>
    <row r="357" spans="2:22">
      <c r="B357" s="29"/>
      <c r="C357" s="28"/>
      <c r="E357" s="9">
        <f t="shared" si="62"/>
        <v>54667</v>
      </c>
      <c r="F357" s="31">
        <f t="shared" si="55"/>
        <v>5.0500000000000007</v>
      </c>
      <c r="G357" s="32">
        <f t="shared" si="56"/>
        <v>4.2083333333333339E-3</v>
      </c>
      <c r="H357" s="11">
        <f t="shared" si="57"/>
        <v>0</v>
      </c>
      <c r="I357" s="11">
        <f t="shared" si="58"/>
        <v>0</v>
      </c>
      <c r="J357" s="11">
        <f t="shared" si="59"/>
        <v>0</v>
      </c>
      <c r="K357" s="11">
        <f t="shared" si="63"/>
        <v>0</v>
      </c>
      <c r="L357" s="19">
        <f t="shared" si="60"/>
        <v>0</v>
      </c>
      <c r="M357" s="19">
        <f t="shared" si="61"/>
        <v>0</v>
      </c>
      <c r="N357" s="19">
        <f t="shared" si="64"/>
        <v>0</v>
      </c>
      <c r="O357" s="19">
        <f t="shared" si="65"/>
        <v>0</v>
      </c>
      <c r="Q357" s="23">
        <f>SUM($H$8:H357)</f>
        <v>1213903.0358609888</v>
      </c>
      <c r="R357" s="23">
        <f>SUM($J$8:J357)</f>
        <v>849999.99999998137</v>
      </c>
      <c r="S357" s="23">
        <f>SUM($I$8:I357)</f>
        <v>363903.03586100729</v>
      </c>
      <c r="T357" s="23">
        <f>SUM($L$8:L357)</f>
        <v>1172295.2061111098</v>
      </c>
      <c r="U357" s="23">
        <f>SUM($N$8:N357)</f>
        <v>850000.00000000303</v>
      </c>
      <c r="V357" s="23">
        <f>SUM($M$8:M357)</f>
        <v>323726.04166666517</v>
      </c>
    </row>
    <row r="358" spans="2:22">
      <c r="B358" s="29"/>
      <c r="C358" s="28"/>
      <c r="E358" s="9">
        <f t="shared" si="62"/>
        <v>54697</v>
      </c>
      <c r="F358" s="31">
        <f t="shared" si="55"/>
        <v>5.0500000000000007</v>
      </c>
      <c r="G358" s="32">
        <f t="shared" si="56"/>
        <v>4.2083333333333339E-3</v>
      </c>
      <c r="H358" s="11">
        <f t="shared" si="57"/>
        <v>0</v>
      </c>
      <c r="I358" s="11">
        <f t="shared" si="58"/>
        <v>0</v>
      </c>
      <c r="J358" s="11">
        <f t="shared" si="59"/>
        <v>0</v>
      </c>
      <c r="K358" s="11">
        <f t="shared" si="63"/>
        <v>0</v>
      </c>
      <c r="L358" s="19">
        <f t="shared" si="60"/>
        <v>0</v>
      </c>
      <c r="M358" s="19">
        <f t="shared" si="61"/>
        <v>0</v>
      </c>
      <c r="N358" s="19">
        <f t="shared" si="64"/>
        <v>0</v>
      </c>
      <c r="O358" s="19">
        <f t="shared" si="65"/>
        <v>0</v>
      </c>
      <c r="Q358" s="23">
        <f>SUM($H$8:H358)</f>
        <v>1213903.0358609888</v>
      </c>
      <c r="R358" s="23">
        <f>SUM($J$8:J358)</f>
        <v>849999.99999998137</v>
      </c>
      <c r="S358" s="23">
        <f>SUM($I$8:I358)</f>
        <v>363903.03586100729</v>
      </c>
      <c r="T358" s="23">
        <f>SUM($L$8:L358)</f>
        <v>1172295.2061111098</v>
      </c>
      <c r="U358" s="23">
        <f>SUM($N$8:N358)</f>
        <v>850000.00000000303</v>
      </c>
      <c r="V358" s="23">
        <f>SUM($M$8:M358)</f>
        <v>323726.04166666517</v>
      </c>
    </row>
    <row r="359" spans="2:22">
      <c r="B359" s="29"/>
      <c r="C359" s="28"/>
      <c r="E359" s="9">
        <f t="shared" si="62"/>
        <v>54728</v>
      </c>
      <c r="F359" s="31">
        <f t="shared" si="55"/>
        <v>5.0500000000000007</v>
      </c>
      <c r="G359" s="32">
        <f t="shared" si="56"/>
        <v>4.2083333333333339E-3</v>
      </c>
      <c r="H359" s="11">
        <f t="shared" si="57"/>
        <v>0</v>
      </c>
      <c r="I359" s="11">
        <f t="shared" si="58"/>
        <v>0</v>
      </c>
      <c r="J359" s="11">
        <f t="shared" si="59"/>
        <v>0</v>
      </c>
      <c r="K359" s="11">
        <f t="shared" si="63"/>
        <v>0</v>
      </c>
      <c r="L359" s="19">
        <f t="shared" si="60"/>
        <v>0</v>
      </c>
      <c r="M359" s="19">
        <f t="shared" si="61"/>
        <v>0</v>
      </c>
      <c r="N359" s="19">
        <f t="shared" si="64"/>
        <v>0</v>
      </c>
      <c r="O359" s="19">
        <f t="shared" si="65"/>
        <v>0</v>
      </c>
      <c r="Q359" s="23">
        <f>SUM($H$8:H359)</f>
        <v>1213903.0358609888</v>
      </c>
      <c r="R359" s="23">
        <f>SUM($J$8:J359)</f>
        <v>849999.99999998137</v>
      </c>
      <c r="S359" s="23">
        <f>SUM($I$8:I359)</f>
        <v>363903.03586100729</v>
      </c>
      <c r="T359" s="23">
        <f>SUM($L$8:L359)</f>
        <v>1172295.2061111098</v>
      </c>
      <c r="U359" s="23">
        <f>SUM($N$8:N359)</f>
        <v>850000.00000000303</v>
      </c>
      <c r="V359" s="23">
        <f>SUM($M$8:M359)</f>
        <v>323726.04166666517</v>
      </c>
    </row>
    <row r="360" spans="2:22">
      <c r="B360" s="29"/>
      <c r="C360" s="28"/>
      <c r="E360" s="9">
        <f t="shared" si="62"/>
        <v>54758</v>
      </c>
      <c r="F360" s="31">
        <f t="shared" si="55"/>
        <v>5.0500000000000007</v>
      </c>
      <c r="G360" s="32">
        <f t="shared" si="56"/>
        <v>4.2083333333333339E-3</v>
      </c>
      <c r="H360" s="11">
        <f t="shared" si="57"/>
        <v>0</v>
      </c>
      <c r="I360" s="11">
        <f t="shared" si="58"/>
        <v>0</v>
      </c>
      <c r="J360" s="11">
        <f t="shared" si="59"/>
        <v>0</v>
      </c>
      <c r="K360" s="11">
        <f t="shared" si="63"/>
        <v>0</v>
      </c>
      <c r="L360" s="19">
        <f t="shared" si="60"/>
        <v>0</v>
      </c>
      <c r="M360" s="19">
        <f t="shared" si="61"/>
        <v>0</v>
      </c>
      <c r="N360" s="19">
        <f t="shared" si="64"/>
        <v>0</v>
      </c>
      <c r="O360" s="19">
        <f t="shared" si="65"/>
        <v>0</v>
      </c>
      <c r="Q360" s="23">
        <f>SUM($H$8:H360)</f>
        <v>1213903.0358609888</v>
      </c>
      <c r="R360" s="23">
        <f>SUM($J$8:J360)</f>
        <v>849999.99999998137</v>
      </c>
      <c r="S360" s="23">
        <f>SUM($I$8:I360)</f>
        <v>363903.03586100729</v>
      </c>
      <c r="T360" s="23">
        <f>SUM($L$8:L360)</f>
        <v>1172295.2061111098</v>
      </c>
      <c r="U360" s="23">
        <f>SUM($N$8:N360)</f>
        <v>850000.00000000303</v>
      </c>
      <c r="V360" s="23">
        <f>SUM($M$8:M360)</f>
        <v>323726.04166666517</v>
      </c>
    </row>
    <row r="361" spans="2:22">
      <c r="B361" s="29"/>
      <c r="C361" s="28"/>
      <c r="E361" s="9">
        <f t="shared" si="62"/>
        <v>54789</v>
      </c>
      <c r="F361" s="31">
        <f t="shared" si="55"/>
        <v>5.0500000000000007</v>
      </c>
      <c r="G361" s="32">
        <f t="shared" si="56"/>
        <v>4.2083333333333339E-3</v>
      </c>
      <c r="H361" s="11">
        <f t="shared" si="57"/>
        <v>0</v>
      </c>
      <c r="I361" s="11">
        <f t="shared" si="58"/>
        <v>0</v>
      </c>
      <c r="J361" s="11">
        <f t="shared" si="59"/>
        <v>0</v>
      </c>
      <c r="K361" s="11">
        <f t="shared" si="63"/>
        <v>0</v>
      </c>
      <c r="L361" s="19">
        <f t="shared" si="60"/>
        <v>0</v>
      </c>
      <c r="M361" s="19">
        <f t="shared" si="61"/>
        <v>0</v>
      </c>
      <c r="N361" s="19">
        <f t="shared" si="64"/>
        <v>0</v>
      </c>
      <c r="O361" s="19">
        <f t="shared" si="65"/>
        <v>0</v>
      </c>
      <c r="Q361" s="23">
        <f>SUM($H$8:H361)</f>
        <v>1213903.0358609888</v>
      </c>
      <c r="R361" s="23">
        <f>SUM($J$8:J361)</f>
        <v>849999.99999998137</v>
      </c>
      <c r="S361" s="23">
        <f>SUM($I$8:I361)</f>
        <v>363903.03586100729</v>
      </c>
      <c r="T361" s="23">
        <f>SUM($L$8:L361)</f>
        <v>1172295.2061111098</v>
      </c>
      <c r="U361" s="23">
        <f>SUM($N$8:N361)</f>
        <v>850000.00000000303</v>
      </c>
      <c r="V361" s="23">
        <f>SUM($M$8:M361)</f>
        <v>323726.04166666517</v>
      </c>
    </row>
    <row r="362" spans="2:22">
      <c r="B362" s="29"/>
      <c r="C362" s="28"/>
      <c r="E362" s="9">
        <f t="shared" si="62"/>
        <v>54820</v>
      </c>
      <c r="F362" s="31">
        <f t="shared" si="55"/>
        <v>5.0500000000000007</v>
      </c>
      <c r="G362" s="32">
        <f t="shared" si="56"/>
        <v>4.2083333333333339E-3</v>
      </c>
      <c r="H362" s="11">
        <f t="shared" si="57"/>
        <v>0</v>
      </c>
      <c r="I362" s="11">
        <f t="shared" si="58"/>
        <v>0</v>
      </c>
      <c r="J362" s="11">
        <f t="shared" si="59"/>
        <v>0</v>
      </c>
      <c r="K362" s="11">
        <f t="shared" si="63"/>
        <v>0</v>
      </c>
      <c r="L362" s="19">
        <f t="shared" si="60"/>
        <v>0</v>
      </c>
      <c r="M362" s="19">
        <f t="shared" si="61"/>
        <v>0</v>
      </c>
      <c r="N362" s="19">
        <f t="shared" si="64"/>
        <v>0</v>
      </c>
      <c r="O362" s="19">
        <f t="shared" si="65"/>
        <v>0</v>
      </c>
      <c r="Q362" s="23">
        <f>SUM($H$8:H362)</f>
        <v>1213903.0358609888</v>
      </c>
      <c r="R362" s="23">
        <f>SUM($J$8:J362)</f>
        <v>849999.99999998137</v>
      </c>
      <c r="S362" s="23">
        <f>SUM($I$8:I362)</f>
        <v>363903.03586100729</v>
      </c>
      <c r="T362" s="23">
        <f>SUM($L$8:L362)</f>
        <v>1172295.2061111098</v>
      </c>
      <c r="U362" s="23">
        <f>SUM($N$8:N362)</f>
        <v>850000.00000000303</v>
      </c>
      <c r="V362" s="23">
        <f>SUM($M$8:M362)</f>
        <v>323726.04166666517</v>
      </c>
    </row>
    <row r="363" spans="2:22">
      <c r="B363" s="29"/>
      <c r="C363" s="28"/>
      <c r="E363" s="9">
        <f t="shared" si="62"/>
        <v>54848</v>
      </c>
      <c r="F363" s="31">
        <f t="shared" si="55"/>
        <v>5.0500000000000007</v>
      </c>
      <c r="G363" s="32">
        <f t="shared" si="56"/>
        <v>4.2083333333333339E-3</v>
      </c>
      <c r="H363" s="11">
        <f t="shared" si="57"/>
        <v>0</v>
      </c>
      <c r="I363" s="11">
        <f t="shared" si="58"/>
        <v>0</v>
      </c>
      <c r="J363" s="11">
        <f t="shared" si="59"/>
        <v>0</v>
      </c>
      <c r="K363" s="11">
        <f t="shared" si="63"/>
        <v>0</v>
      </c>
      <c r="L363" s="19">
        <f t="shared" si="60"/>
        <v>0</v>
      </c>
      <c r="M363" s="19">
        <f t="shared" si="61"/>
        <v>0</v>
      </c>
      <c r="N363" s="19">
        <f t="shared" si="64"/>
        <v>0</v>
      </c>
      <c r="O363" s="19">
        <f t="shared" si="65"/>
        <v>0</v>
      </c>
      <c r="Q363" s="23">
        <f>SUM($H$8:H363)</f>
        <v>1213903.0358609888</v>
      </c>
      <c r="R363" s="23">
        <f>SUM($J$8:J363)</f>
        <v>849999.99999998137</v>
      </c>
      <c r="S363" s="23">
        <f>SUM($I$8:I363)</f>
        <v>363903.03586100729</v>
      </c>
      <c r="T363" s="23">
        <f>SUM($L$8:L363)</f>
        <v>1172295.2061111098</v>
      </c>
      <c r="U363" s="23">
        <f>SUM($N$8:N363)</f>
        <v>850000.00000000303</v>
      </c>
      <c r="V363" s="23">
        <f>SUM($M$8:M363)</f>
        <v>323726.04166666517</v>
      </c>
    </row>
    <row r="364" spans="2:22">
      <c r="B364" s="29"/>
      <c r="C364" s="28"/>
      <c r="E364" s="9">
        <f t="shared" si="62"/>
        <v>54879</v>
      </c>
      <c r="F364" s="31">
        <f t="shared" si="55"/>
        <v>5.0500000000000007</v>
      </c>
      <c r="G364" s="32">
        <f t="shared" si="56"/>
        <v>4.2083333333333339E-3</v>
      </c>
      <c r="H364" s="11">
        <f t="shared" si="57"/>
        <v>0</v>
      </c>
      <c r="I364" s="11">
        <f t="shared" si="58"/>
        <v>0</v>
      </c>
      <c r="J364" s="11">
        <f t="shared" si="59"/>
        <v>0</v>
      </c>
      <c r="K364" s="11">
        <f t="shared" si="63"/>
        <v>0</v>
      </c>
      <c r="L364" s="19">
        <f t="shared" si="60"/>
        <v>0</v>
      </c>
      <c r="M364" s="19">
        <f t="shared" si="61"/>
        <v>0</v>
      </c>
      <c r="N364" s="19">
        <f t="shared" si="64"/>
        <v>0</v>
      </c>
      <c r="O364" s="19">
        <f t="shared" si="65"/>
        <v>0</v>
      </c>
      <c r="Q364" s="23">
        <f>SUM($H$8:H364)</f>
        <v>1213903.0358609888</v>
      </c>
      <c r="R364" s="23">
        <f>SUM($J$8:J364)</f>
        <v>849999.99999998137</v>
      </c>
      <c r="S364" s="23">
        <f>SUM($I$8:I364)</f>
        <v>363903.03586100729</v>
      </c>
      <c r="T364" s="23">
        <f>SUM($L$8:L364)</f>
        <v>1172295.2061111098</v>
      </c>
      <c r="U364" s="23">
        <f>SUM($N$8:N364)</f>
        <v>850000.00000000303</v>
      </c>
      <c r="V364" s="23">
        <f>SUM($M$8:M364)</f>
        <v>323726.04166666517</v>
      </c>
    </row>
    <row r="365" spans="2:22">
      <c r="B365" s="29"/>
      <c r="C365" s="28"/>
      <c r="E365" s="9">
        <f t="shared" si="62"/>
        <v>54909</v>
      </c>
      <c r="F365" s="31">
        <f t="shared" si="55"/>
        <v>5.0500000000000007</v>
      </c>
      <c r="G365" s="32">
        <f t="shared" si="56"/>
        <v>4.2083333333333339E-3</v>
      </c>
      <c r="H365" s="11">
        <f t="shared" si="57"/>
        <v>0</v>
      </c>
      <c r="I365" s="11">
        <f t="shared" si="58"/>
        <v>0</v>
      </c>
      <c r="J365" s="11">
        <f t="shared" si="59"/>
        <v>0</v>
      </c>
      <c r="K365" s="11">
        <f t="shared" si="63"/>
        <v>0</v>
      </c>
      <c r="L365" s="19">
        <f t="shared" si="60"/>
        <v>0</v>
      </c>
      <c r="M365" s="19">
        <f t="shared" si="61"/>
        <v>0</v>
      </c>
      <c r="N365" s="19">
        <f t="shared" si="64"/>
        <v>0</v>
      </c>
      <c r="O365" s="19">
        <f t="shared" si="65"/>
        <v>0</v>
      </c>
      <c r="Q365" s="23">
        <f>SUM($H$8:H365)</f>
        <v>1213903.0358609888</v>
      </c>
      <c r="R365" s="23">
        <f>SUM($J$8:J365)</f>
        <v>849999.99999998137</v>
      </c>
      <c r="S365" s="23">
        <f>SUM($I$8:I365)</f>
        <v>363903.03586100729</v>
      </c>
      <c r="T365" s="23">
        <f>SUM($L$8:L365)</f>
        <v>1172295.2061111098</v>
      </c>
      <c r="U365" s="23">
        <f>SUM($N$8:N365)</f>
        <v>850000.00000000303</v>
      </c>
      <c r="V365" s="23">
        <f>SUM($M$8:M365)</f>
        <v>323726.04166666517</v>
      </c>
    </row>
    <row r="366" spans="2:22">
      <c r="B366" s="29"/>
      <c r="C366" s="28"/>
      <c r="E366" s="9">
        <f t="shared" si="62"/>
        <v>54940</v>
      </c>
      <c r="F366" s="31">
        <f t="shared" si="55"/>
        <v>5.0500000000000007</v>
      </c>
      <c r="G366" s="32">
        <f t="shared" si="56"/>
        <v>4.2083333333333339E-3</v>
      </c>
      <c r="H366" s="11">
        <f t="shared" si="57"/>
        <v>0</v>
      </c>
      <c r="I366" s="11">
        <f t="shared" si="58"/>
        <v>0</v>
      </c>
      <c r="J366" s="11">
        <f t="shared" si="59"/>
        <v>0</v>
      </c>
      <c r="K366" s="11">
        <f t="shared" si="63"/>
        <v>0</v>
      </c>
      <c r="L366" s="19">
        <f t="shared" si="60"/>
        <v>0</v>
      </c>
      <c r="M366" s="19">
        <f t="shared" si="61"/>
        <v>0</v>
      </c>
      <c r="N366" s="19">
        <f t="shared" si="64"/>
        <v>0</v>
      </c>
      <c r="O366" s="19">
        <f t="shared" si="65"/>
        <v>0</v>
      </c>
      <c r="Q366" s="23">
        <f>SUM($H$8:H366)</f>
        <v>1213903.0358609888</v>
      </c>
      <c r="R366" s="23">
        <f>SUM($J$8:J366)</f>
        <v>849999.99999998137</v>
      </c>
      <c r="S366" s="23">
        <f>SUM($I$8:I366)</f>
        <v>363903.03586100729</v>
      </c>
      <c r="T366" s="23">
        <f>SUM($L$8:L366)</f>
        <v>1172295.2061111098</v>
      </c>
      <c r="U366" s="23">
        <f>SUM($N$8:N366)</f>
        <v>850000.00000000303</v>
      </c>
      <c r="V366" s="23">
        <f>SUM($M$8:M366)</f>
        <v>323726.04166666517</v>
      </c>
    </row>
    <row r="367" spans="2:22">
      <c r="B367" s="29"/>
      <c r="C367" s="28"/>
      <c r="E367" s="9">
        <f t="shared" si="62"/>
        <v>54970</v>
      </c>
      <c r="F367" s="31">
        <f t="shared" si="55"/>
        <v>5.0500000000000007</v>
      </c>
      <c r="G367" s="32">
        <f t="shared" si="56"/>
        <v>4.2083333333333339E-3</v>
      </c>
      <c r="H367" s="11">
        <f t="shared" si="57"/>
        <v>0</v>
      </c>
      <c r="I367" s="11">
        <f t="shared" si="58"/>
        <v>0</v>
      </c>
      <c r="J367" s="11">
        <f t="shared" si="59"/>
        <v>0</v>
      </c>
      <c r="K367" s="11">
        <f t="shared" si="63"/>
        <v>0</v>
      </c>
      <c r="L367" s="19">
        <f t="shared" si="60"/>
        <v>0</v>
      </c>
      <c r="M367" s="19">
        <f t="shared" si="61"/>
        <v>0</v>
      </c>
      <c r="N367" s="19">
        <f t="shared" si="64"/>
        <v>0</v>
      </c>
      <c r="O367" s="19">
        <f t="shared" si="65"/>
        <v>0</v>
      </c>
      <c r="Q367" s="23">
        <f>SUM($H$8:H367)</f>
        <v>1213903.0358609888</v>
      </c>
      <c r="R367" s="23">
        <f>SUM($J$8:J367)</f>
        <v>849999.99999998137</v>
      </c>
      <c r="S367" s="23">
        <f>SUM($I$8:I367)</f>
        <v>363903.03586100729</v>
      </c>
      <c r="T367" s="23">
        <f>SUM($L$8:L367)</f>
        <v>1172295.2061111098</v>
      </c>
      <c r="U367" s="23">
        <f>SUM($N$8:N367)</f>
        <v>850000.00000000303</v>
      </c>
      <c r="V367" s="23">
        <f>SUM($M$8:M367)</f>
        <v>323726.04166666517</v>
      </c>
    </row>
    <row r="368" spans="2:22">
      <c r="B368" s="29"/>
      <c r="C368" s="28"/>
      <c r="E368" s="9">
        <f t="shared" si="62"/>
        <v>55001</v>
      </c>
      <c r="F368" s="31">
        <f t="shared" si="55"/>
        <v>5.0500000000000007</v>
      </c>
      <c r="G368" s="32">
        <f t="shared" si="56"/>
        <v>4.2083333333333339E-3</v>
      </c>
      <c r="H368" s="11">
        <f t="shared" si="57"/>
        <v>0</v>
      </c>
      <c r="I368" s="11">
        <f t="shared" si="58"/>
        <v>0</v>
      </c>
      <c r="J368" s="11">
        <f t="shared" si="59"/>
        <v>0</v>
      </c>
      <c r="K368" s="11">
        <f t="shared" si="63"/>
        <v>0</v>
      </c>
      <c r="L368" s="19">
        <f t="shared" si="60"/>
        <v>0</v>
      </c>
      <c r="M368" s="19">
        <f t="shared" si="61"/>
        <v>0</v>
      </c>
      <c r="N368" s="19">
        <f t="shared" si="64"/>
        <v>0</v>
      </c>
      <c r="O368" s="19">
        <f t="shared" si="65"/>
        <v>0</v>
      </c>
      <c r="Q368" s="23">
        <f>SUM($H$8:H368)</f>
        <v>1213903.0358609888</v>
      </c>
      <c r="R368" s="23">
        <f>SUM($J$8:J368)</f>
        <v>849999.99999998137</v>
      </c>
      <c r="S368" s="23">
        <f>SUM($I$8:I368)</f>
        <v>363903.03586100729</v>
      </c>
      <c r="T368" s="23">
        <f>SUM($L$8:L368)</f>
        <v>1172295.2061111098</v>
      </c>
      <c r="U368" s="23">
        <f>SUM($N$8:N368)</f>
        <v>850000.00000000303</v>
      </c>
      <c r="V368" s="23">
        <f>SUM($M$8:M368)</f>
        <v>323726.04166666517</v>
      </c>
    </row>
    <row r="369" spans="2:22">
      <c r="B369" s="29"/>
      <c r="C369" s="28"/>
      <c r="E369" s="9">
        <f t="shared" si="62"/>
        <v>55032</v>
      </c>
      <c r="F369" s="31">
        <f t="shared" si="55"/>
        <v>5.0500000000000007</v>
      </c>
      <c r="G369" s="32">
        <f t="shared" si="56"/>
        <v>4.2083333333333339E-3</v>
      </c>
      <c r="H369" s="11">
        <f t="shared" si="57"/>
        <v>0</v>
      </c>
      <c r="I369" s="11">
        <f t="shared" si="58"/>
        <v>0</v>
      </c>
      <c r="J369" s="11">
        <f t="shared" si="59"/>
        <v>0</v>
      </c>
      <c r="K369" s="11">
        <f t="shared" si="63"/>
        <v>0</v>
      </c>
      <c r="L369" s="19">
        <f t="shared" si="60"/>
        <v>0</v>
      </c>
      <c r="M369" s="19">
        <f t="shared" si="61"/>
        <v>0</v>
      </c>
      <c r="N369" s="19">
        <f t="shared" si="64"/>
        <v>0</v>
      </c>
      <c r="O369" s="19">
        <f t="shared" si="65"/>
        <v>0</v>
      </c>
      <c r="Q369" s="23">
        <f>SUM($H$8:H369)</f>
        <v>1213903.0358609888</v>
      </c>
      <c r="R369" s="23">
        <f>SUM($J$8:J369)</f>
        <v>849999.99999998137</v>
      </c>
      <c r="S369" s="23">
        <f>SUM($I$8:I369)</f>
        <v>363903.03586100729</v>
      </c>
      <c r="T369" s="23">
        <f>SUM($L$8:L369)</f>
        <v>1172295.2061111098</v>
      </c>
      <c r="U369" s="23">
        <f>SUM($N$8:N369)</f>
        <v>850000.00000000303</v>
      </c>
      <c r="V369" s="23">
        <f>SUM($M$8:M369)</f>
        <v>323726.04166666517</v>
      </c>
    </row>
    <row r="370" spans="2:22">
      <c r="B370" s="29"/>
      <c r="C370" s="28"/>
      <c r="E370" s="9">
        <f t="shared" si="62"/>
        <v>55062</v>
      </c>
      <c r="F370" s="31">
        <f t="shared" si="55"/>
        <v>5.0500000000000007</v>
      </c>
      <c r="G370" s="32">
        <f t="shared" si="56"/>
        <v>4.2083333333333339E-3</v>
      </c>
      <c r="H370" s="11">
        <f t="shared" si="57"/>
        <v>0</v>
      </c>
      <c r="I370" s="11">
        <f t="shared" si="58"/>
        <v>0</v>
      </c>
      <c r="J370" s="11">
        <f t="shared" si="59"/>
        <v>0</v>
      </c>
      <c r="K370" s="11">
        <f t="shared" si="63"/>
        <v>0</v>
      </c>
      <c r="L370" s="19">
        <f t="shared" si="60"/>
        <v>0</v>
      </c>
      <c r="M370" s="19">
        <f t="shared" si="61"/>
        <v>0</v>
      </c>
      <c r="N370" s="19">
        <f t="shared" si="64"/>
        <v>0</v>
      </c>
      <c r="O370" s="19">
        <f t="shared" si="65"/>
        <v>0</v>
      </c>
      <c r="Q370" s="23">
        <f>SUM($H$8:H370)</f>
        <v>1213903.0358609888</v>
      </c>
      <c r="R370" s="23">
        <f>SUM($J$8:J370)</f>
        <v>849999.99999998137</v>
      </c>
      <c r="S370" s="23">
        <f>SUM($I$8:I370)</f>
        <v>363903.03586100729</v>
      </c>
      <c r="T370" s="23">
        <f>SUM($L$8:L370)</f>
        <v>1172295.2061111098</v>
      </c>
      <c r="U370" s="23">
        <f>SUM($N$8:N370)</f>
        <v>850000.00000000303</v>
      </c>
      <c r="V370" s="23">
        <f>SUM($M$8:M370)</f>
        <v>323726.04166666517</v>
      </c>
    </row>
    <row r="371" spans="2:22">
      <c r="B371" s="29"/>
      <c r="C371" s="28"/>
      <c r="E371" s="9">
        <f t="shared" si="62"/>
        <v>55093</v>
      </c>
      <c r="F371" s="31">
        <f t="shared" si="55"/>
        <v>5.0500000000000007</v>
      </c>
      <c r="G371" s="32">
        <f t="shared" si="56"/>
        <v>4.2083333333333339E-3</v>
      </c>
      <c r="H371" s="11">
        <f t="shared" si="57"/>
        <v>0</v>
      </c>
      <c r="I371" s="11">
        <f t="shared" si="58"/>
        <v>0</v>
      </c>
      <c r="J371" s="11">
        <f t="shared" si="59"/>
        <v>0</v>
      </c>
      <c r="K371" s="11">
        <f t="shared" si="63"/>
        <v>0</v>
      </c>
      <c r="L371" s="19">
        <f t="shared" si="60"/>
        <v>0</v>
      </c>
      <c r="M371" s="19">
        <f t="shared" si="61"/>
        <v>0</v>
      </c>
      <c r="N371" s="19">
        <f t="shared" si="64"/>
        <v>0</v>
      </c>
      <c r="O371" s="19">
        <f t="shared" si="65"/>
        <v>0</v>
      </c>
      <c r="Q371" s="23">
        <f>SUM($H$8:H371)</f>
        <v>1213903.0358609888</v>
      </c>
      <c r="R371" s="23">
        <f>SUM($J$8:J371)</f>
        <v>849999.99999998137</v>
      </c>
      <c r="S371" s="23">
        <f>SUM($I$8:I371)</f>
        <v>363903.03586100729</v>
      </c>
      <c r="T371" s="23">
        <f>SUM($L$8:L371)</f>
        <v>1172295.2061111098</v>
      </c>
      <c r="U371" s="23">
        <f>SUM($N$8:N371)</f>
        <v>850000.00000000303</v>
      </c>
      <c r="V371" s="23">
        <f>SUM($M$8:M371)</f>
        <v>323726.04166666517</v>
      </c>
    </row>
    <row r="372" spans="2:22">
      <c r="B372" s="29"/>
      <c r="C372" s="28"/>
      <c r="E372" s="9">
        <f t="shared" si="62"/>
        <v>55123</v>
      </c>
      <c r="F372" s="31">
        <f t="shared" si="55"/>
        <v>5.0500000000000007</v>
      </c>
      <c r="G372" s="32">
        <f t="shared" si="56"/>
        <v>4.2083333333333339E-3</v>
      </c>
      <c r="H372" s="11">
        <f t="shared" si="57"/>
        <v>0</v>
      </c>
      <c r="I372" s="11">
        <f t="shared" si="58"/>
        <v>0</v>
      </c>
      <c r="J372" s="11">
        <f t="shared" si="59"/>
        <v>0</v>
      </c>
      <c r="K372" s="11">
        <f t="shared" si="63"/>
        <v>0</v>
      </c>
      <c r="L372" s="19">
        <f t="shared" si="60"/>
        <v>0</v>
      </c>
      <c r="M372" s="19">
        <f t="shared" si="61"/>
        <v>0</v>
      </c>
      <c r="N372" s="19">
        <f t="shared" si="64"/>
        <v>0</v>
      </c>
      <c r="O372" s="19">
        <f t="shared" si="65"/>
        <v>0</v>
      </c>
      <c r="Q372" s="23">
        <f>SUM($H$8:H372)</f>
        <v>1213903.0358609888</v>
      </c>
      <c r="R372" s="23">
        <f>SUM($J$8:J372)</f>
        <v>849999.99999998137</v>
      </c>
      <c r="S372" s="23">
        <f>SUM($I$8:I372)</f>
        <v>363903.03586100729</v>
      </c>
      <c r="T372" s="23">
        <f>SUM($L$8:L372)</f>
        <v>1172295.2061111098</v>
      </c>
      <c r="U372" s="23">
        <f>SUM($N$8:N372)</f>
        <v>850000.00000000303</v>
      </c>
      <c r="V372" s="23">
        <f>SUM($M$8:M372)</f>
        <v>323726.04166666517</v>
      </c>
    </row>
    <row r="373" spans="2:22">
      <c r="B373" s="29"/>
      <c r="C373" s="28"/>
      <c r="E373" s="9">
        <f t="shared" si="62"/>
        <v>55154</v>
      </c>
      <c r="F373" s="31">
        <f t="shared" si="55"/>
        <v>5.0500000000000007</v>
      </c>
      <c r="G373" s="32">
        <f t="shared" si="56"/>
        <v>4.2083333333333339E-3</v>
      </c>
      <c r="H373" s="11">
        <f t="shared" si="57"/>
        <v>0</v>
      </c>
      <c r="I373" s="11">
        <f t="shared" si="58"/>
        <v>0</v>
      </c>
      <c r="J373" s="11">
        <f t="shared" si="59"/>
        <v>0</v>
      </c>
      <c r="K373" s="11">
        <f t="shared" si="63"/>
        <v>0</v>
      </c>
      <c r="L373" s="19">
        <f t="shared" si="60"/>
        <v>0</v>
      </c>
      <c r="M373" s="19">
        <f t="shared" si="61"/>
        <v>0</v>
      </c>
      <c r="N373" s="19">
        <f t="shared" si="64"/>
        <v>0</v>
      </c>
      <c r="O373" s="19">
        <f t="shared" si="65"/>
        <v>0</v>
      </c>
      <c r="Q373" s="23">
        <f>SUM($H$8:H373)</f>
        <v>1213903.0358609888</v>
      </c>
      <c r="R373" s="23">
        <f>SUM($J$8:J373)</f>
        <v>849999.99999998137</v>
      </c>
      <c r="S373" s="23">
        <f>SUM($I$8:I373)</f>
        <v>363903.03586100729</v>
      </c>
      <c r="T373" s="23">
        <f>SUM($L$8:L373)</f>
        <v>1172295.2061111098</v>
      </c>
      <c r="U373" s="23">
        <f>SUM($N$8:N373)</f>
        <v>850000.00000000303</v>
      </c>
      <c r="V373" s="23">
        <f>SUM($M$8:M373)</f>
        <v>323726.04166666517</v>
      </c>
    </row>
    <row r="374" spans="2:22">
      <c r="B374" s="29"/>
      <c r="C374" s="28"/>
      <c r="E374" s="9">
        <f t="shared" si="62"/>
        <v>55185</v>
      </c>
      <c r="F374" s="31">
        <f t="shared" si="55"/>
        <v>5.0500000000000007</v>
      </c>
      <c r="G374" s="32">
        <f t="shared" si="56"/>
        <v>4.2083333333333339E-3</v>
      </c>
      <c r="H374" s="11">
        <f t="shared" si="57"/>
        <v>0</v>
      </c>
      <c r="I374" s="11">
        <f t="shared" si="58"/>
        <v>0</v>
      </c>
      <c r="J374" s="11">
        <f t="shared" si="59"/>
        <v>0</v>
      </c>
      <c r="K374" s="11">
        <f t="shared" si="63"/>
        <v>0</v>
      </c>
      <c r="L374" s="19">
        <f t="shared" si="60"/>
        <v>0</v>
      </c>
      <c r="M374" s="19">
        <f t="shared" si="61"/>
        <v>0</v>
      </c>
      <c r="N374" s="19">
        <f t="shared" si="64"/>
        <v>0</v>
      </c>
      <c r="O374" s="19">
        <f t="shared" si="65"/>
        <v>0</v>
      </c>
      <c r="Q374" s="23">
        <f>SUM($H$8:H374)</f>
        <v>1213903.0358609888</v>
      </c>
      <c r="R374" s="23">
        <f>SUM($J$8:J374)</f>
        <v>849999.99999998137</v>
      </c>
      <c r="S374" s="23">
        <f>SUM($I$8:I374)</f>
        <v>363903.03586100729</v>
      </c>
      <c r="T374" s="23">
        <f>SUM($L$8:L374)</f>
        <v>1172295.2061111098</v>
      </c>
      <c r="U374" s="23">
        <f>SUM($N$8:N374)</f>
        <v>850000.00000000303</v>
      </c>
      <c r="V374" s="23">
        <f>SUM($M$8:M374)</f>
        <v>323726.04166666517</v>
      </c>
    </row>
    <row r="375" spans="2:22">
      <c r="B375" s="29"/>
      <c r="C375" s="28"/>
      <c r="E375" s="9">
        <f t="shared" si="62"/>
        <v>55213</v>
      </c>
      <c r="F375" s="31">
        <f t="shared" si="55"/>
        <v>5.0500000000000007</v>
      </c>
      <c r="G375" s="32">
        <f t="shared" si="56"/>
        <v>4.2083333333333339E-3</v>
      </c>
      <c r="H375" s="11">
        <f t="shared" si="57"/>
        <v>0</v>
      </c>
      <c r="I375" s="11">
        <f t="shared" si="58"/>
        <v>0</v>
      </c>
      <c r="J375" s="11">
        <f t="shared" si="59"/>
        <v>0</v>
      </c>
      <c r="K375" s="11">
        <f t="shared" si="63"/>
        <v>0</v>
      </c>
      <c r="L375" s="19">
        <f t="shared" si="60"/>
        <v>0</v>
      </c>
      <c r="M375" s="19">
        <f t="shared" si="61"/>
        <v>0</v>
      </c>
      <c r="N375" s="19">
        <f t="shared" si="64"/>
        <v>0</v>
      </c>
      <c r="O375" s="19">
        <f t="shared" si="65"/>
        <v>0</v>
      </c>
      <c r="Q375" s="23">
        <f>SUM($H$8:H375)</f>
        <v>1213903.0358609888</v>
      </c>
      <c r="R375" s="23">
        <f>SUM($J$8:J375)</f>
        <v>849999.99999998137</v>
      </c>
      <c r="S375" s="23">
        <f>SUM($I$8:I375)</f>
        <v>363903.03586100729</v>
      </c>
      <c r="T375" s="23">
        <f>SUM($L$8:L375)</f>
        <v>1172295.2061111098</v>
      </c>
      <c r="U375" s="23">
        <f>SUM($N$8:N375)</f>
        <v>850000.00000000303</v>
      </c>
      <c r="V375" s="23">
        <f>SUM($M$8:M375)</f>
        <v>323726.04166666517</v>
      </c>
    </row>
  </sheetData>
  <sheetProtection password="E6B0" sheet="1" objects="1" scenarios="1" formatCells="0" formatColumns="0" formatRows="0"/>
  <protectedRanges>
    <protectedRange sqref="B8:C375" name="区域2"/>
    <protectedRange sqref="E4:I4" name="区域1"/>
  </protectedRanges>
  <phoneticPr fontId="1" type="noConversion"/>
  <conditionalFormatting sqref="S8:S375">
    <cfRule type="cellIs" dxfId="1" priority="2" operator="lessThan">
      <formula>$R$2</formula>
    </cfRule>
  </conditionalFormatting>
  <conditionalFormatting sqref="V8:V375">
    <cfRule type="cellIs" dxfId="0" priority="1" operator="lessThan">
      <formula>$R$3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说明</vt:lpstr>
      <vt:lpstr>固定利率还贷列表</vt:lpstr>
      <vt:lpstr>LPR还贷列表公式</vt:lpstr>
      <vt:lpstr>LPR还贷列表 (本人还贷记录)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2020-08-11T01:53:32Z</dcterms:modified>
</cp:coreProperties>
</file>